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1"/>
  </bookViews>
  <sheets>
    <sheet name="ROk I-IV" sheetId="1" r:id="rId1"/>
    <sheet name="Bloki specjalizacyjne" sheetId="2" r:id="rId2"/>
    <sheet name="obsada" sheetId="3" r:id="rId3"/>
  </sheets>
  <definedNames/>
  <calcPr fullCalcOnLoad="1"/>
</workbook>
</file>

<file path=xl/sharedStrings.xml><?xml version="1.0" encoding="utf-8"?>
<sst xmlns="http://schemas.openxmlformats.org/spreadsheetml/2006/main" count="198" uniqueCount="123">
  <si>
    <t>ECTS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</si>
  <si>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</si>
  <si>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</si>
  <si>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</si>
  <si>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</si>
  <si>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</si>
  <si>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</si>
  <si>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</si>
  <si>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</si>
  <si>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SEMESTR II</t>
  </si>
  <si>
    <t>SEMESTR III</t>
  </si>
  <si>
    <t>SEMESTR IV</t>
  </si>
  <si>
    <t>SEMESTR V</t>
  </si>
  <si>
    <t>SEMESTR VI</t>
  </si>
  <si>
    <t>SEMESTR VII</t>
  </si>
  <si>
    <t>SEMESTR VIII</t>
  </si>
  <si>
    <t>prof. dr hab. Zofia Hanusz</t>
  </si>
  <si>
    <t>dr Maria Miczyńska-Kowalska</t>
  </si>
  <si>
    <t>prof. dr hab. Tadeusz Filipek</t>
  </si>
  <si>
    <t>prof. dr hab. Jerzy Paleolog</t>
  </si>
  <si>
    <t>prof. dr hab. Tomasz Gruszecki</t>
  </si>
  <si>
    <t>Subjects /semesters</t>
  </si>
  <si>
    <t xml:space="preserve">Egzam/credit </t>
  </si>
  <si>
    <t xml:space="preserve">Total hours </t>
  </si>
  <si>
    <t>Lectures</t>
  </si>
  <si>
    <t>Excericises (audit.)</t>
  </si>
  <si>
    <t>Excercises laboratory</t>
  </si>
  <si>
    <t>Outside excercises</t>
  </si>
  <si>
    <t>Lectures/per week</t>
  </si>
  <si>
    <t>Excercises/per week</t>
  </si>
  <si>
    <t xml:space="preserve">I-st SEMESTER  </t>
  </si>
  <si>
    <t xml:space="preserve">Commercialization of research results &amp; soft competences development. </t>
  </si>
  <si>
    <t>Subject to choose I - block A</t>
  </si>
  <si>
    <t>Professional training - practicies 1</t>
  </si>
  <si>
    <t>Subject to choose II - block B</t>
  </si>
  <si>
    <t>Advanced methods of analysis of experimental data and designs of experim</t>
  </si>
  <si>
    <t>Subject to choose III - block C</t>
  </si>
  <si>
    <t>Subject to choose IV - block D</t>
  </si>
  <si>
    <t>Professional training - practicies 2</t>
  </si>
  <si>
    <t>Philozophy</t>
  </si>
  <si>
    <t>Professional training - practicies 3</t>
  </si>
  <si>
    <t>Doctoral seminar 5</t>
  </si>
  <si>
    <r>
      <t xml:space="preserve">Check of doctoral disertation advancement level </t>
    </r>
    <r>
      <rPr>
        <sz val="11"/>
        <color indexed="8"/>
        <rFont val="Arial Narrow"/>
        <family val="2"/>
      </rPr>
      <t>*</t>
    </r>
  </si>
  <si>
    <t xml:space="preserve">English 1 </t>
  </si>
  <si>
    <t xml:space="preserve">English 2 </t>
  </si>
  <si>
    <t>English 3</t>
  </si>
  <si>
    <t>Doctoral seminar 1</t>
  </si>
  <si>
    <t>English 4</t>
  </si>
  <si>
    <t>Doctoral seminar 2</t>
  </si>
  <si>
    <t>English 5</t>
  </si>
  <si>
    <t>Doctoral seminar 3</t>
  </si>
  <si>
    <t>English 6</t>
  </si>
  <si>
    <t>Doctoral seminar 4</t>
  </si>
  <si>
    <t>Methodological and ethical aspects of research and didactics</t>
  </si>
  <si>
    <t>Lectures/ week</t>
  </si>
  <si>
    <t>Excercises/ week</t>
  </si>
  <si>
    <t xml:space="preserve">Methodology and didactic of life sciences </t>
  </si>
  <si>
    <t xml:space="preserve">Sociology - selected aspects </t>
  </si>
  <si>
    <t xml:space="preserve">SEMESTER I - BLOCK A </t>
  </si>
  <si>
    <t xml:space="preserve">SEMESTER II - BLOCK B </t>
  </si>
  <si>
    <t>SEMESTER III - BLOCK C</t>
  </si>
  <si>
    <t>SEMESTER IV - BLOCK D</t>
  </si>
  <si>
    <t>Bioethical aspects of research and didactics</t>
  </si>
  <si>
    <t>Commercialization of research results &amp; soft competences development.</t>
  </si>
  <si>
    <t xml:space="preserve">COURSE </t>
  </si>
  <si>
    <t>Responsible person</t>
  </si>
  <si>
    <t>SEMESTER I</t>
  </si>
  <si>
    <t>SEMESTER II</t>
  </si>
  <si>
    <t>SEMESTER III</t>
  </si>
  <si>
    <t>SEMESTER IV</t>
  </si>
  <si>
    <t>SEMESTER V</t>
  </si>
  <si>
    <t>SEMESTER VI</t>
  </si>
  <si>
    <t>SEMESTER VII</t>
  </si>
  <si>
    <t>SEMESTER VIII</t>
  </si>
  <si>
    <t>Professional training - practicies 4</t>
  </si>
  <si>
    <t>Sociology - selected aspects</t>
  </si>
  <si>
    <t>Check of doctoral disertation advancement level</t>
  </si>
  <si>
    <t>OBTAINING of THIRD LEVEL QUALIFICATION</t>
  </si>
  <si>
    <t>Subjects / semesters</t>
  </si>
  <si>
    <t xml:space="preserve">                   II-nd YEAR</t>
  </si>
  <si>
    <r>
      <t xml:space="preserve">               </t>
    </r>
    <r>
      <rPr>
        <b/>
        <sz val="9"/>
        <rFont val="Arial Narrow"/>
        <family val="2"/>
      </rPr>
      <t>VI-th YEAR</t>
    </r>
  </si>
  <si>
    <t xml:space="preserve">                   I-st YEAR</t>
  </si>
  <si>
    <t xml:space="preserve">                      III-rd YEAR</t>
  </si>
  <si>
    <r>
      <t>*</t>
    </r>
    <r>
      <rPr>
        <sz val="8"/>
        <rFont val="Arial"/>
        <family val="2"/>
      </rPr>
      <t xml:space="preserve">  Note is given by Head of doctoral studies on the base of  doctoral thesis advance level:</t>
    </r>
  </si>
  <si>
    <t xml:space="preserve">  YEAR of STUDY </t>
  </si>
  <si>
    <t>TOTAL hours in semesters    I - VIII</t>
  </si>
  <si>
    <t>dr hab. Andrzej Kapusta - UMCS</t>
  </si>
  <si>
    <t>English 2</t>
  </si>
  <si>
    <t>English 1</t>
  </si>
  <si>
    <t>Doctoral seminar  5</t>
  </si>
  <si>
    <t>SPNJO - Language Center</t>
  </si>
  <si>
    <t>……………………….</t>
  </si>
  <si>
    <t>accepted</t>
  </si>
  <si>
    <t xml:space="preserve">     &lt; 70%           - not satisfactory (2,0)</t>
  </si>
  <si>
    <t xml:space="preserve">      70% - 75%  - satisfactory (3,0)</t>
  </si>
  <si>
    <t xml:space="preserve">      76% - 80%  - better than satisfactory (3,5)</t>
  </si>
  <si>
    <t xml:space="preserve">      81% - 85%  - good (4,0)</t>
  </si>
  <si>
    <t xml:space="preserve">      86% - 90%  - better than good (4,5)</t>
  </si>
  <si>
    <t xml:space="preserve">      &gt; 90%          - very good (5,0)</t>
  </si>
  <si>
    <t xml:space="preserve">kierownik SD </t>
  </si>
  <si>
    <t>Doctoral seminar  4</t>
  </si>
  <si>
    <t>opiekun naukowy / promotor</t>
  </si>
  <si>
    <t>dr hab. inż. Bartosz Sołowiej</t>
  </si>
  <si>
    <t>FACULTY of Horticulture and Landscape Architecture</t>
  </si>
  <si>
    <t>Faculty of Horticulture and Landscape Architecture</t>
  </si>
  <si>
    <t>Subject to choose IV - block C</t>
  </si>
  <si>
    <t xml:space="preserve">1. Sustainalble weed managment </t>
  </si>
  <si>
    <t>prof. dr hab. Andrzej Borowy</t>
  </si>
  <si>
    <t>2. Pollination ecology of crops</t>
  </si>
  <si>
    <t xml:space="preserve">dr hab. Marzena Masierowska </t>
  </si>
  <si>
    <t>1. Host - plant selection by insects</t>
  </si>
  <si>
    <t>dr Katarzyna Golan</t>
  </si>
  <si>
    <t>2. Current problems in pytopathology</t>
  </si>
  <si>
    <t>dr hab. Ewa Król</t>
  </si>
  <si>
    <t>Warm climate crops protection</t>
  </si>
  <si>
    <t>prof. dr hab. Anna Wagner</t>
  </si>
  <si>
    <t xml:space="preserve"> Field of Science/Scientific Discipline  Horticulture  full time third degree (PhD) studies.
 Approved by resolution of  Faculty Council on  16.09.2014, valid for academic year  2014/2015 from 01.10.2014.</t>
  </si>
  <si>
    <t xml:space="preserve">Field of Science/Scientific Discipline   Horticulture  full time third degree (PhD) studies.
 Approved by resolution of  Faculty Council on 16.09.2014, valid for academic year  2014/2015 from 01.10.2014. </t>
  </si>
  <si>
    <t>Field of Science/Scientific Discipline  Horticulture  full time third degree (PhD) studies.
Approved by resolution of  Faculty Council on  16.09.2014, valid for academic year  2014/2015 from 01.10.2014.</t>
  </si>
  <si>
    <t xml:space="preserve">Sustainable weed management </t>
  </si>
  <si>
    <r>
      <t xml:space="preserve">Pollination ecology of crops </t>
    </r>
  </si>
  <si>
    <t xml:space="preserve">Host - plant selection by insects </t>
  </si>
  <si>
    <t xml:space="preserve">Current problems in phytopatology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</si>
</sst>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</numFmts>
  <fonts count="78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sz val="10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sz val="9"/>
      <color indexed="57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i/>
      <sz val="8"/>
      <name val="Arial"/>
      <family val="2"/>
    </font>
    <font>
      <i/>
      <sz val="8"/>
      <name val="Arial Narrow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ck"/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medium"/>
      <top style="thin">
        <color indexed="8"/>
      </top>
      <bottom style="thick"/>
    </border>
    <border>
      <left style="medium"/>
      <right>
        <color indexed="63"/>
      </right>
      <top style="thick"/>
      <bottom style="thin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/>
      <top style="thick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double"/>
      <top style="thin">
        <color indexed="8"/>
      </top>
      <bottom/>
    </border>
    <border>
      <left style="thin"/>
      <right style="double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 style="thin">
        <color indexed="8"/>
      </top>
      <bottom style="thin">
        <color indexed="8"/>
      </bottom>
    </border>
    <border>
      <left/>
      <right style="double"/>
      <top style="thin">
        <color indexed="8"/>
      </top>
      <bottom style="thin">
        <color indexed="8"/>
      </bottom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double"/>
      <top style="double"/>
      <bottom style="medium"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double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double"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2" fillId="27" borderId="1" applyNumberFormat="0" applyAlignment="0" applyProtection="0"/>
    <xf numFmtId="9" fontId="0" fillId="0" borderId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77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2" fillId="0" borderId="0" xfId="52" applyFont="1" applyAlignment="1">
      <alignment horizontal="left"/>
      <protection/>
    </xf>
    <xf numFmtId="0" fontId="3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2" fillId="0" borderId="10" xfId="52" applyFont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0" fillId="0" borderId="0" xfId="52">
      <alignment/>
      <protection/>
    </xf>
    <xf numFmtId="0" fontId="0" fillId="0" borderId="0" xfId="52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6" fillId="33" borderId="11" xfId="52" applyFont="1" applyFill="1" applyBorder="1" applyAlignment="1">
      <alignment horizontal="center" vertical="center" wrapText="1"/>
      <protection/>
    </xf>
    <xf numFmtId="0" fontId="7" fillId="0" borderId="0" xfId="52" applyFont="1" applyAlignment="1">
      <alignment horizontal="center" textRotation="90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 wrapText="1"/>
      <protection/>
    </xf>
    <xf numFmtId="0" fontId="10" fillId="0" borderId="12" xfId="52" applyFont="1" applyFill="1" applyBorder="1" applyAlignment="1">
      <alignment horizontal="center" vertical="center"/>
      <protection/>
    </xf>
    <xf numFmtId="0" fontId="9" fillId="0" borderId="12" xfId="52" applyFont="1" applyFill="1" applyBorder="1" applyAlignment="1">
      <alignment horizontal="center" vertical="center"/>
      <protection/>
    </xf>
    <xf numFmtId="1" fontId="9" fillId="0" borderId="12" xfId="52" applyNumberFormat="1" applyFont="1" applyFill="1" applyBorder="1" applyAlignment="1">
      <alignment horizontal="center" vertical="center"/>
      <protection/>
    </xf>
    <xf numFmtId="1" fontId="10" fillId="0" borderId="12" xfId="52" applyNumberFormat="1" applyFont="1" applyFill="1" applyBorder="1" applyAlignment="1">
      <alignment horizontal="center" vertical="center"/>
      <protection/>
    </xf>
    <xf numFmtId="0" fontId="9" fillId="0" borderId="12" xfId="52" applyNumberFormat="1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11" fillId="0" borderId="0" xfId="52" applyFont="1" applyFill="1" applyAlignment="1">
      <alignment horizontal="center"/>
      <protection/>
    </xf>
    <xf numFmtId="9" fontId="11" fillId="0" borderId="0" xfId="52" applyNumberFormat="1" applyFont="1" applyFill="1">
      <alignment/>
      <protection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0" fontId="12" fillId="0" borderId="0" xfId="52" applyFont="1" applyFill="1">
      <alignment/>
      <protection/>
    </xf>
    <xf numFmtId="0" fontId="13" fillId="0" borderId="0" xfId="52" applyFont="1" applyFill="1" applyAlignment="1">
      <alignment horizontal="center"/>
      <protection/>
    </xf>
    <xf numFmtId="1" fontId="17" fillId="33" borderId="11" xfId="52" applyNumberFormat="1" applyFont="1" applyFill="1" applyBorder="1" applyAlignment="1">
      <alignment horizontal="center" vertical="center"/>
      <protection/>
    </xf>
    <xf numFmtId="0" fontId="18" fillId="0" borderId="0" xfId="52" applyFont="1" applyFill="1" applyAlignment="1">
      <alignment horizontal="center"/>
      <protection/>
    </xf>
    <xf numFmtId="0" fontId="19" fillId="0" borderId="0" xfId="52" applyFont="1" applyFill="1">
      <alignment/>
      <protection/>
    </xf>
    <xf numFmtId="0" fontId="10" fillId="0" borderId="12" xfId="52" applyNumberFormat="1" applyFont="1" applyFill="1" applyBorder="1" applyAlignment="1">
      <alignment horizontal="center" vertical="center"/>
      <protection/>
    </xf>
    <xf numFmtId="9" fontId="13" fillId="0" borderId="0" xfId="52" applyNumberFormat="1" applyFont="1" applyFill="1">
      <alignment/>
      <protection/>
    </xf>
    <xf numFmtId="0" fontId="6" fillId="33" borderId="11" xfId="52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>
      <alignment/>
      <protection/>
    </xf>
    <xf numFmtId="0" fontId="33" fillId="0" borderId="0" xfId="52" applyFont="1" applyFill="1" applyAlignment="1">
      <alignment horizontal="center"/>
      <protection/>
    </xf>
    <xf numFmtId="0" fontId="28" fillId="0" borderId="0" xfId="52" applyFont="1" applyFill="1" applyAlignment="1">
      <alignment horizontal="center"/>
      <protection/>
    </xf>
    <xf numFmtId="0" fontId="28" fillId="0" borderId="0" xfId="52" applyFont="1" applyFill="1">
      <alignment/>
      <protection/>
    </xf>
    <xf numFmtId="0" fontId="34" fillId="0" borderId="0" xfId="52" applyFont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>
      <alignment/>
      <protection/>
    </xf>
    <xf numFmtId="1" fontId="10" fillId="0" borderId="12" xfId="0" applyNumberFormat="1" applyFont="1" applyBorder="1" applyAlignment="1">
      <alignment horizontal="center"/>
    </xf>
    <xf numFmtId="1" fontId="3" fillId="0" borderId="0" xfId="52" applyNumberFormat="1" applyFont="1">
      <alignment/>
      <protection/>
    </xf>
    <xf numFmtId="1" fontId="9" fillId="0" borderId="12" xfId="0" applyNumberFormat="1" applyFont="1" applyBorder="1" applyAlignment="1">
      <alignment horizontal="center"/>
    </xf>
    <xf numFmtId="1" fontId="17" fillId="0" borderId="11" xfId="52" applyNumberFormat="1" applyFont="1" applyFill="1" applyBorder="1" applyAlignment="1">
      <alignment horizontal="center" vertical="center"/>
      <protection/>
    </xf>
    <xf numFmtId="1" fontId="10" fillId="0" borderId="13" xfId="52" applyNumberFormat="1" applyFont="1" applyFill="1" applyBorder="1" applyAlignment="1">
      <alignment horizontal="center" vertical="center"/>
      <protection/>
    </xf>
    <xf numFmtId="1" fontId="10" fillId="0" borderId="11" xfId="0" applyNumberFormat="1" applyFont="1" applyBorder="1" applyAlignment="1">
      <alignment horizontal="center"/>
    </xf>
    <xf numFmtId="0" fontId="9" fillId="0" borderId="13" xfId="52" applyFont="1" applyFill="1" applyBorder="1" applyAlignment="1">
      <alignment horizontal="left" vertical="center"/>
      <protection/>
    </xf>
    <xf numFmtId="0" fontId="9" fillId="0" borderId="13" xfId="52" applyFont="1" applyFill="1" applyBorder="1" applyAlignment="1">
      <alignment horizontal="center" vertical="center"/>
      <protection/>
    </xf>
    <xf numFmtId="1" fontId="9" fillId="0" borderId="13" xfId="52" applyNumberFormat="1" applyFont="1" applyFill="1" applyBorder="1" applyAlignment="1">
      <alignment horizontal="center" vertical="center"/>
      <protection/>
    </xf>
    <xf numFmtId="0" fontId="9" fillId="0" borderId="13" xfId="52" applyFont="1" applyFill="1" applyBorder="1" applyAlignment="1">
      <alignment horizontal="left" vertical="center" shrinkToFit="1"/>
      <protection/>
    </xf>
    <xf numFmtId="1" fontId="10" fillId="0" borderId="13" xfId="52" applyNumberFormat="1" applyFont="1" applyFill="1" applyBorder="1" applyAlignment="1">
      <alignment horizontal="left" vertical="center"/>
      <protection/>
    </xf>
    <xf numFmtId="1" fontId="9" fillId="0" borderId="13" xfId="52" applyNumberFormat="1" applyFont="1" applyFill="1" applyBorder="1" applyAlignment="1">
      <alignment horizontal="left" vertical="center"/>
      <protection/>
    </xf>
    <xf numFmtId="0" fontId="35" fillId="0" borderId="11" xfId="52" applyFont="1" applyFill="1" applyBorder="1" applyAlignment="1">
      <alignment horizontal="left" vertical="center"/>
      <protection/>
    </xf>
    <xf numFmtId="0" fontId="11" fillId="0" borderId="0" xfId="52" applyFont="1" applyFill="1" applyAlignment="1">
      <alignment horizontal="left"/>
      <protection/>
    </xf>
    <xf numFmtId="9" fontId="11" fillId="0" borderId="0" xfId="52" applyNumberFormat="1" applyFont="1" applyFill="1" applyAlignment="1">
      <alignment horizontal="left"/>
      <protection/>
    </xf>
    <xf numFmtId="1" fontId="10" fillId="0" borderId="14" xfId="52" applyNumberFormat="1" applyFont="1" applyFill="1" applyBorder="1" applyAlignment="1">
      <alignment horizontal="center" vertical="center"/>
      <protection/>
    </xf>
    <xf numFmtId="0" fontId="9" fillId="0" borderId="14" xfId="52" applyFont="1" applyFill="1" applyBorder="1" applyAlignment="1">
      <alignment horizontal="center" vertical="center"/>
      <protection/>
    </xf>
    <xf numFmtId="1" fontId="9" fillId="0" borderId="14" xfId="52" applyNumberFormat="1" applyFont="1" applyFill="1" applyBorder="1" applyAlignment="1">
      <alignment horizontal="center" vertical="center"/>
      <protection/>
    </xf>
    <xf numFmtId="1" fontId="9" fillId="0" borderId="15" xfId="52" applyNumberFormat="1" applyFont="1" applyFill="1" applyBorder="1" applyAlignment="1">
      <alignment horizontal="center" vertical="center"/>
      <protection/>
    </xf>
    <xf numFmtId="1" fontId="9" fillId="0" borderId="11" xfId="52" applyNumberFormat="1" applyFont="1" applyFill="1" applyBorder="1" applyAlignment="1">
      <alignment horizontal="center" vertical="center"/>
      <protection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52" applyFont="1" applyFill="1" applyBorder="1" applyAlignment="1">
      <alignment horizontal="left" vertical="center"/>
      <protection/>
    </xf>
    <xf numFmtId="0" fontId="12" fillId="0" borderId="13" xfId="52" applyFont="1" applyFill="1" applyBorder="1" applyAlignment="1">
      <alignment vertical="center"/>
      <protection/>
    </xf>
    <xf numFmtId="0" fontId="0" fillId="0" borderId="13" xfId="0" applyBorder="1" applyAlignment="1">
      <alignment/>
    </xf>
    <xf numFmtId="0" fontId="38" fillId="0" borderId="0" xfId="44" applyFont="1">
      <alignment/>
      <protection/>
    </xf>
    <xf numFmtId="0" fontId="2" fillId="0" borderId="12" xfId="52" applyFont="1" applyFill="1" applyBorder="1" applyAlignment="1">
      <alignment horizontal="center" vertical="center"/>
      <protection/>
    </xf>
    <xf numFmtId="0" fontId="28" fillId="0" borderId="12" xfId="52" applyFont="1" applyFill="1" applyBorder="1" applyAlignment="1">
      <alignment horizontal="center" vertical="center"/>
      <protection/>
    </xf>
    <xf numFmtId="1" fontId="28" fillId="0" borderId="12" xfId="52" applyNumberFormat="1" applyFont="1" applyFill="1" applyBorder="1" applyAlignment="1">
      <alignment horizontal="center" vertical="center"/>
      <protection/>
    </xf>
    <xf numFmtId="0" fontId="28" fillId="0" borderId="12" xfId="52" applyNumberFormat="1" applyFont="1" applyFill="1" applyBorder="1" applyAlignment="1">
      <alignment horizontal="center" vertical="center"/>
      <protection/>
    </xf>
    <xf numFmtId="1" fontId="2" fillId="0" borderId="12" xfId="52" applyNumberFormat="1" applyFont="1" applyFill="1" applyBorder="1" applyAlignment="1">
      <alignment horizontal="center" vertical="center"/>
      <protection/>
    </xf>
    <xf numFmtId="0" fontId="28" fillId="0" borderId="0" xfId="44" applyFont="1" applyBorder="1">
      <alignment/>
      <protection/>
    </xf>
    <xf numFmtId="0" fontId="40" fillId="0" borderId="13" xfId="0" applyFont="1" applyBorder="1" applyAlignment="1">
      <alignment/>
    </xf>
    <xf numFmtId="1" fontId="10" fillId="0" borderId="12" xfId="0" applyNumberFormat="1" applyFont="1" applyFill="1" applyBorder="1" applyAlignment="1">
      <alignment horizontal="center"/>
    </xf>
    <xf numFmtId="0" fontId="2" fillId="0" borderId="17" xfId="52" applyFont="1" applyBorder="1" applyAlignment="1">
      <alignment horizontal="center" shrinkToFit="1"/>
      <protection/>
    </xf>
    <xf numFmtId="0" fontId="5" fillId="33" borderId="18" xfId="52" applyFont="1" applyFill="1" applyBorder="1" applyAlignment="1">
      <alignment vertical="center"/>
      <protection/>
    </xf>
    <xf numFmtId="1" fontId="5" fillId="33" borderId="19" xfId="52" applyNumberFormat="1" applyFont="1" applyFill="1" applyBorder="1" applyAlignment="1">
      <alignment horizontal="center" vertical="center" textRotation="90" wrapText="1"/>
      <protection/>
    </xf>
    <xf numFmtId="164" fontId="5" fillId="33" borderId="19" xfId="63" applyFont="1" applyFill="1" applyBorder="1" applyAlignment="1" applyProtection="1">
      <alignment horizontal="center" vertical="center" textRotation="90" wrapText="1"/>
      <protection/>
    </xf>
    <xf numFmtId="164" fontId="5" fillId="33" borderId="19" xfId="63" applyFont="1" applyFill="1" applyBorder="1" applyAlignment="1" applyProtection="1">
      <alignment horizontal="center" vertical="center" textRotation="90"/>
      <protection/>
    </xf>
    <xf numFmtId="49" fontId="5" fillId="33" borderId="19" xfId="63" applyNumberFormat="1" applyFont="1" applyFill="1" applyBorder="1" applyAlignment="1" applyProtection="1">
      <alignment horizontal="center" vertical="center" textRotation="90" wrapText="1"/>
      <protection/>
    </xf>
    <xf numFmtId="164" fontId="5" fillId="33" borderId="20" xfId="63" applyFont="1" applyFill="1" applyBorder="1" applyAlignment="1" applyProtection="1">
      <alignment horizontal="center" vertical="center" textRotation="90"/>
      <protection/>
    </xf>
    <xf numFmtId="0" fontId="10" fillId="0" borderId="21" xfId="0" applyFont="1" applyBorder="1" applyAlignment="1">
      <alignment/>
    </xf>
    <xf numFmtId="0" fontId="10" fillId="0" borderId="21" xfId="0" applyFont="1" applyBorder="1" applyAlignment="1">
      <alignment shrinkToFit="1"/>
    </xf>
    <xf numFmtId="0" fontId="9" fillId="0" borderId="21" xfId="52" applyFont="1" applyFill="1" applyBorder="1" applyAlignment="1">
      <alignment horizontal="left" vertical="center"/>
      <protection/>
    </xf>
    <xf numFmtId="1" fontId="9" fillId="0" borderId="22" xfId="52" applyNumberFormat="1" applyFont="1" applyFill="1" applyBorder="1" applyAlignment="1">
      <alignment horizontal="center" vertical="center"/>
      <protection/>
    </xf>
    <xf numFmtId="0" fontId="9" fillId="0" borderId="21" xfId="0" applyFont="1" applyBorder="1" applyAlignment="1">
      <alignment shrinkToFit="1"/>
    </xf>
    <xf numFmtId="1" fontId="5" fillId="33" borderId="23" xfId="52" applyNumberFormat="1" applyFont="1" applyFill="1" applyBorder="1" applyAlignment="1">
      <alignment horizontal="center" vertical="center" wrapText="1"/>
      <protection/>
    </xf>
    <xf numFmtId="164" fontId="5" fillId="33" borderId="23" xfId="63" applyFont="1" applyFill="1" applyBorder="1" applyAlignment="1" applyProtection="1">
      <alignment horizontal="center" vertical="center" textRotation="90" wrapText="1"/>
      <protection/>
    </xf>
    <xf numFmtId="164" fontId="5" fillId="33" borderId="23" xfId="63" applyFont="1" applyFill="1" applyBorder="1" applyAlignment="1" applyProtection="1">
      <alignment horizontal="center" vertical="center" textRotation="90"/>
      <protection/>
    </xf>
    <xf numFmtId="49" fontId="5" fillId="33" borderId="23" xfId="63" applyNumberFormat="1" applyFont="1" applyFill="1" applyBorder="1" applyAlignment="1" applyProtection="1">
      <alignment horizontal="center" vertical="center" textRotation="90" wrapText="1"/>
      <protection/>
    </xf>
    <xf numFmtId="164" fontId="5" fillId="33" borderId="24" xfId="63" applyFont="1" applyFill="1" applyBorder="1" applyAlignment="1" applyProtection="1">
      <alignment horizontal="center" vertical="center" textRotation="90"/>
      <protection/>
    </xf>
    <xf numFmtId="0" fontId="12" fillId="34" borderId="25" xfId="52" applyFont="1" applyFill="1" applyBorder="1" applyAlignment="1">
      <alignment vertical="center"/>
      <protection/>
    </xf>
    <xf numFmtId="0" fontId="12" fillId="34" borderId="26" xfId="52" applyFont="1" applyFill="1" applyBorder="1" applyAlignment="1">
      <alignment vertical="center"/>
      <protection/>
    </xf>
    <xf numFmtId="1" fontId="10" fillId="34" borderId="27" xfId="52" applyNumberFormat="1" applyFont="1" applyFill="1" applyBorder="1" applyAlignment="1">
      <alignment horizontal="center" vertical="center"/>
      <protection/>
    </xf>
    <xf numFmtId="0" fontId="9" fillId="34" borderId="27" xfId="52" applyFont="1" applyFill="1" applyBorder="1" applyAlignment="1">
      <alignment horizontal="center" vertical="center"/>
      <protection/>
    </xf>
    <xf numFmtId="1" fontId="9" fillId="34" borderId="27" xfId="52" applyNumberFormat="1" applyFont="1" applyFill="1" applyBorder="1" applyAlignment="1">
      <alignment horizontal="center" vertical="center"/>
      <protection/>
    </xf>
    <xf numFmtId="1" fontId="10" fillId="34" borderId="13" xfId="52" applyNumberFormat="1" applyFont="1" applyFill="1" applyBorder="1" applyAlignment="1">
      <alignment horizontal="left" vertical="center"/>
      <protection/>
    </xf>
    <xf numFmtId="0" fontId="9" fillId="34" borderId="13" xfId="52" applyFont="1" applyFill="1" applyBorder="1" applyAlignment="1">
      <alignment horizontal="left" vertical="center"/>
      <protection/>
    </xf>
    <xf numFmtId="1" fontId="9" fillId="34" borderId="13" xfId="52" applyNumberFormat="1" applyFont="1" applyFill="1" applyBorder="1" applyAlignment="1">
      <alignment horizontal="left" vertical="center"/>
      <protection/>
    </xf>
    <xf numFmtId="0" fontId="16" fillId="35" borderId="28" xfId="52" applyFont="1" applyFill="1" applyBorder="1" applyAlignment="1">
      <alignment horizontal="center" vertical="center"/>
      <protection/>
    </xf>
    <xf numFmtId="1" fontId="16" fillId="36" borderId="13" xfId="52" applyNumberFormat="1" applyFont="1" applyFill="1" applyBorder="1" applyAlignment="1">
      <alignment horizontal="center" vertical="center"/>
      <protection/>
    </xf>
    <xf numFmtId="1" fontId="15" fillId="36" borderId="13" xfId="52" applyNumberFormat="1" applyFont="1" applyFill="1" applyBorder="1" applyAlignment="1">
      <alignment horizontal="center" vertical="center"/>
      <protection/>
    </xf>
    <xf numFmtId="1" fontId="15" fillId="35" borderId="28" xfId="52" applyNumberFormat="1" applyFont="1" applyFill="1" applyBorder="1" applyAlignment="1">
      <alignment horizontal="center" vertical="center"/>
      <protection/>
    </xf>
    <xf numFmtId="1" fontId="16" fillId="35" borderId="28" xfId="52" applyNumberFormat="1" applyFont="1" applyFill="1" applyBorder="1" applyAlignment="1">
      <alignment horizontal="center" vertical="center"/>
      <protection/>
    </xf>
    <xf numFmtId="1" fontId="15" fillId="35" borderId="12" xfId="52" applyNumberFormat="1" applyFont="1" applyFill="1" applyBorder="1" applyAlignment="1">
      <alignment horizontal="center" vertical="center"/>
      <protection/>
    </xf>
    <xf numFmtId="0" fontId="16" fillId="35" borderId="12" xfId="52" applyFont="1" applyFill="1" applyBorder="1" applyAlignment="1">
      <alignment horizontal="center" vertical="center"/>
      <protection/>
    </xf>
    <xf numFmtId="1" fontId="16" fillId="35" borderId="12" xfId="52" applyNumberFormat="1" applyFont="1" applyFill="1" applyBorder="1" applyAlignment="1">
      <alignment horizontal="center" vertical="center"/>
      <protection/>
    </xf>
    <xf numFmtId="1" fontId="16" fillId="35" borderId="12" xfId="52" applyNumberFormat="1" applyFont="1" applyFill="1" applyBorder="1" applyAlignment="1">
      <alignment horizontal="center" vertical="center"/>
      <protection/>
    </xf>
    <xf numFmtId="0" fontId="9" fillId="37" borderId="21" xfId="52" applyFont="1" applyFill="1" applyBorder="1" applyAlignment="1">
      <alignment horizontal="left" vertical="center"/>
      <protection/>
    </xf>
    <xf numFmtId="0" fontId="0" fillId="37" borderId="0" xfId="52" applyFont="1" applyFill="1" applyAlignment="1">
      <alignment vertical="center" wrapText="1" shrinkToFit="1"/>
      <protection/>
    </xf>
    <xf numFmtId="0" fontId="28" fillId="0" borderId="14" xfId="52" applyFont="1" applyBorder="1" applyAlignment="1">
      <alignment horizontal="right"/>
      <protection/>
    </xf>
    <xf numFmtId="1" fontId="24" fillId="0" borderId="14" xfId="52" applyNumberFormat="1" applyFont="1" applyFill="1" applyBorder="1">
      <alignment/>
      <protection/>
    </xf>
    <xf numFmtId="1" fontId="29" fillId="0" borderId="14" xfId="52" applyNumberFormat="1" applyFont="1" applyFill="1" applyBorder="1" applyAlignment="1">
      <alignment horizontal="center"/>
      <protection/>
    </xf>
    <xf numFmtId="1" fontId="26" fillId="0" borderId="14" xfId="52" applyNumberFormat="1" applyFont="1" applyFill="1" applyBorder="1" applyAlignment="1">
      <alignment horizontal="center"/>
      <protection/>
    </xf>
    <xf numFmtId="1" fontId="30" fillId="0" borderId="14" xfId="52" applyNumberFormat="1" applyFont="1" applyFill="1" applyBorder="1" applyAlignment="1">
      <alignment horizontal="center"/>
      <protection/>
    </xf>
    <xf numFmtId="9" fontId="31" fillId="0" borderId="14" xfId="52" applyNumberFormat="1" applyFont="1" applyFill="1" applyBorder="1" applyAlignment="1">
      <alignment horizontal="center"/>
      <protection/>
    </xf>
    <xf numFmtId="1" fontId="31" fillId="0" borderId="14" xfId="52" applyNumberFormat="1" applyFont="1" applyFill="1" applyBorder="1" applyAlignment="1">
      <alignment horizontal="center"/>
      <protection/>
    </xf>
    <xf numFmtId="165" fontId="29" fillId="0" borderId="14" xfId="52" applyNumberFormat="1" applyFont="1" applyFill="1" applyBorder="1" applyAlignment="1">
      <alignment horizontal="center"/>
      <protection/>
    </xf>
    <xf numFmtId="0" fontId="32" fillId="0" borderId="14" xfId="52" applyFont="1" applyBorder="1" applyAlignment="1">
      <alignment horizontal="center"/>
      <protection/>
    </xf>
    <xf numFmtId="1" fontId="10" fillId="0" borderId="29" xfId="52" applyNumberFormat="1" applyFont="1" applyFill="1" applyBorder="1" applyAlignment="1">
      <alignment horizontal="center" vertical="center"/>
      <protection/>
    </xf>
    <xf numFmtId="0" fontId="12" fillId="35" borderId="30" xfId="52" applyFont="1" applyFill="1" applyBorder="1" applyAlignment="1">
      <alignment horizontal="right" vertical="center"/>
      <protection/>
    </xf>
    <xf numFmtId="1" fontId="10" fillId="36" borderId="29" xfId="52" applyNumberFormat="1" applyFont="1" applyFill="1" applyBorder="1" applyAlignment="1">
      <alignment horizontal="center" vertical="center"/>
      <protection/>
    </xf>
    <xf numFmtId="0" fontId="12" fillId="34" borderId="31" xfId="52" applyFont="1" applyFill="1" applyBorder="1" applyAlignment="1">
      <alignment vertical="center"/>
      <protection/>
    </xf>
    <xf numFmtId="0" fontId="12" fillId="34" borderId="32" xfId="52" applyFont="1" applyFill="1" applyBorder="1" applyAlignment="1">
      <alignment vertical="center"/>
      <protection/>
    </xf>
    <xf numFmtId="0" fontId="12" fillId="34" borderId="33" xfId="52" applyFont="1" applyFill="1" applyBorder="1" applyAlignment="1">
      <alignment vertical="center"/>
      <protection/>
    </xf>
    <xf numFmtId="1" fontId="16" fillId="35" borderId="29" xfId="52" applyNumberFormat="1" applyFont="1" applyFill="1" applyBorder="1" applyAlignment="1">
      <alignment horizontal="center" vertical="center"/>
      <protection/>
    </xf>
    <xf numFmtId="0" fontId="12" fillId="34" borderId="34" xfId="52" applyFont="1" applyFill="1" applyBorder="1" applyAlignment="1">
      <alignment vertical="center"/>
      <protection/>
    </xf>
    <xf numFmtId="0" fontId="12" fillId="35" borderId="35" xfId="52" applyFont="1" applyFill="1" applyBorder="1" applyAlignment="1">
      <alignment horizontal="right" vertical="center"/>
      <protection/>
    </xf>
    <xf numFmtId="1" fontId="16" fillId="35" borderId="36" xfId="52" applyNumberFormat="1" applyFont="1" applyFill="1" applyBorder="1" applyAlignment="1">
      <alignment horizontal="center" vertical="center"/>
      <protection/>
    </xf>
    <xf numFmtId="1" fontId="9" fillId="34" borderId="37" xfId="52" applyNumberFormat="1" applyFont="1" applyFill="1" applyBorder="1" applyAlignment="1">
      <alignment horizontal="center" vertical="center"/>
      <protection/>
    </xf>
    <xf numFmtId="1" fontId="9" fillId="0" borderId="38" xfId="52" applyNumberFormat="1" applyFont="1" applyFill="1" applyBorder="1" applyAlignment="1">
      <alignment horizontal="center" vertical="center"/>
      <protection/>
    </xf>
    <xf numFmtId="0" fontId="16" fillId="34" borderId="39" xfId="52" applyFont="1" applyFill="1" applyBorder="1" applyAlignment="1">
      <alignment horizontal="left" vertical="center"/>
      <protection/>
    </xf>
    <xf numFmtId="0" fontId="12" fillId="34" borderId="21" xfId="52" applyFont="1" applyFill="1" applyBorder="1" applyAlignment="1">
      <alignment horizontal="left" vertical="center"/>
      <protection/>
    </xf>
    <xf numFmtId="1" fontId="9" fillId="34" borderId="22" xfId="52" applyNumberFormat="1" applyFont="1" applyFill="1" applyBorder="1" applyAlignment="1">
      <alignment horizontal="left" vertical="center"/>
      <protection/>
    </xf>
    <xf numFmtId="1" fontId="9" fillId="0" borderId="22" xfId="52" applyNumberFormat="1" applyFont="1" applyFill="1" applyBorder="1" applyAlignment="1">
      <alignment horizontal="left" vertical="center"/>
      <protection/>
    </xf>
    <xf numFmtId="0" fontId="12" fillId="36" borderId="21" xfId="52" applyFont="1" applyFill="1" applyBorder="1" applyAlignment="1">
      <alignment horizontal="right" vertical="center"/>
      <protection/>
    </xf>
    <xf numFmtId="0" fontId="8" fillId="0" borderId="0" xfId="52" applyFont="1" applyFill="1" applyAlignment="1">
      <alignment textRotation="90"/>
      <protection/>
    </xf>
    <xf numFmtId="0" fontId="9" fillId="38" borderId="21" xfId="0" applyFont="1" applyFill="1" applyBorder="1" applyAlignment="1">
      <alignment/>
    </xf>
    <xf numFmtId="1" fontId="10" fillId="38" borderId="12" xfId="0" applyNumberFormat="1" applyFont="1" applyFill="1" applyBorder="1" applyAlignment="1">
      <alignment horizontal="center"/>
    </xf>
    <xf numFmtId="0" fontId="9" fillId="38" borderId="12" xfId="52" applyFont="1" applyFill="1" applyBorder="1" applyAlignment="1">
      <alignment horizontal="center" vertical="center"/>
      <protection/>
    </xf>
    <xf numFmtId="1" fontId="9" fillId="38" borderId="12" xfId="52" applyNumberFormat="1" applyFont="1" applyFill="1" applyBorder="1" applyAlignment="1">
      <alignment horizontal="center" vertical="center"/>
      <protection/>
    </xf>
    <xf numFmtId="1" fontId="10" fillId="38" borderId="12" xfId="52" applyNumberFormat="1" applyFont="1" applyFill="1" applyBorder="1" applyAlignment="1">
      <alignment horizontal="center" vertical="center"/>
      <protection/>
    </xf>
    <xf numFmtId="0" fontId="9" fillId="38" borderId="12" xfId="52" applyNumberFormat="1" applyFont="1" applyFill="1" applyBorder="1" applyAlignment="1">
      <alignment horizontal="center" vertical="center"/>
      <protection/>
    </xf>
    <xf numFmtId="1" fontId="20" fillId="38" borderId="12" xfId="52" applyNumberFormat="1" applyFont="1" applyFill="1" applyBorder="1" applyAlignment="1">
      <alignment horizontal="center" vertical="center"/>
      <protection/>
    </xf>
    <xf numFmtId="1" fontId="10" fillId="38" borderId="29" xfId="52" applyNumberFormat="1" applyFont="1" applyFill="1" applyBorder="1" applyAlignment="1">
      <alignment horizontal="center" vertical="center"/>
      <protection/>
    </xf>
    <xf numFmtId="1" fontId="10" fillId="38" borderId="11" xfId="0" applyNumberFormat="1" applyFont="1" applyFill="1" applyBorder="1" applyAlignment="1">
      <alignment horizontal="center"/>
    </xf>
    <xf numFmtId="1" fontId="9" fillId="38" borderId="12" xfId="0" applyNumberFormat="1" applyFont="1" applyFill="1" applyBorder="1" applyAlignment="1">
      <alignment horizontal="center"/>
    </xf>
    <xf numFmtId="0" fontId="10" fillId="38" borderId="12" xfId="0" applyFont="1" applyFill="1" applyBorder="1" applyAlignment="1">
      <alignment horizontal="center"/>
    </xf>
    <xf numFmtId="0" fontId="5" fillId="0" borderId="40" xfId="52" applyFont="1" applyBorder="1" applyAlignment="1">
      <alignment vertical="center" textRotation="90"/>
      <protection/>
    </xf>
    <xf numFmtId="0" fontId="2" fillId="0" borderId="0" xfId="52" applyFont="1" applyFill="1" applyBorder="1" applyAlignment="1">
      <alignment horizontal="center"/>
      <protection/>
    </xf>
    <xf numFmtId="0" fontId="42" fillId="0" borderId="0" xfId="52" applyFont="1" applyAlignment="1">
      <alignment horizontal="center"/>
      <protection/>
    </xf>
    <xf numFmtId="0" fontId="43" fillId="0" borderId="0" xfId="52" applyFont="1" applyAlignment="1">
      <alignment horizontal="center"/>
      <protection/>
    </xf>
    <xf numFmtId="0" fontId="12" fillId="35" borderId="41" xfId="52" applyFont="1" applyFill="1" applyBorder="1" applyAlignment="1">
      <alignment horizontal="right" vertical="center"/>
      <protection/>
    </xf>
    <xf numFmtId="1" fontId="15" fillId="35" borderId="42" xfId="52" applyNumberFormat="1" applyFont="1" applyFill="1" applyBorder="1" applyAlignment="1">
      <alignment horizontal="center" vertical="center"/>
      <protection/>
    </xf>
    <xf numFmtId="0" fontId="16" fillId="35" borderId="43" xfId="52" applyFont="1" applyFill="1" applyBorder="1" applyAlignment="1">
      <alignment horizontal="center" vertical="center"/>
      <protection/>
    </xf>
    <xf numFmtId="1" fontId="16" fillId="35" borderId="43" xfId="52" applyNumberFormat="1" applyFont="1" applyFill="1" applyBorder="1" applyAlignment="1">
      <alignment horizontal="center" vertical="center"/>
      <protection/>
    </xf>
    <xf numFmtId="1" fontId="16" fillId="35" borderId="43" xfId="52" applyNumberFormat="1" applyFont="1" applyFill="1" applyBorder="1" applyAlignment="1">
      <alignment horizontal="center" vertical="center"/>
      <protection/>
    </xf>
    <xf numFmtId="1" fontId="10" fillId="36" borderId="44" xfId="52" applyNumberFormat="1" applyFont="1" applyFill="1" applyBorder="1" applyAlignment="1">
      <alignment horizontal="center" vertical="center"/>
      <protection/>
    </xf>
    <xf numFmtId="0" fontId="12" fillId="34" borderId="45" xfId="52" applyFont="1" applyFill="1" applyBorder="1" applyAlignment="1">
      <alignment vertical="center"/>
      <protection/>
    </xf>
    <xf numFmtId="0" fontId="12" fillId="34" borderId="46" xfId="52" applyFont="1" applyFill="1" applyBorder="1" applyAlignment="1">
      <alignment vertical="center"/>
      <protection/>
    </xf>
    <xf numFmtId="0" fontId="12" fillId="34" borderId="47" xfId="52" applyFont="1" applyFill="1" applyBorder="1" applyAlignment="1">
      <alignment vertical="center"/>
      <protection/>
    </xf>
    <xf numFmtId="0" fontId="12" fillId="35" borderId="48" xfId="52" applyFont="1" applyFill="1" applyBorder="1" applyAlignment="1">
      <alignment horizontal="right" vertical="center"/>
      <protection/>
    </xf>
    <xf numFmtId="1" fontId="15" fillId="35" borderId="43" xfId="52" applyNumberFormat="1" applyFont="1" applyFill="1" applyBorder="1" applyAlignment="1">
      <alignment horizontal="center" vertical="center"/>
      <protection/>
    </xf>
    <xf numFmtId="1" fontId="16" fillId="35" borderId="44" xfId="52" applyNumberFormat="1" applyFont="1" applyFill="1" applyBorder="1" applyAlignment="1">
      <alignment horizontal="center" vertical="center"/>
      <protection/>
    </xf>
    <xf numFmtId="0" fontId="12" fillId="34" borderId="49" xfId="52" applyFont="1" applyFill="1" applyBorder="1" applyAlignment="1">
      <alignment horizontal="left" vertical="center"/>
      <protection/>
    </xf>
    <xf numFmtId="1" fontId="10" fillId="34" borderId="50" xfId="52" applyNumberFormat="1" applyFont="1" applyFill="1" applyBorder="1" applyAlignment="1">
      <alignment horizontal="center" vertical="center"/>
      <protection/>
    </xf>
    <xf numFmtId="0" fontId="9" fillId="34" borderId="50" xfId="52" applyFont="1" applyFill="1" applyBorder="1" applyAlignment="1">
      <alignment horizontal="center" vertical="center"/>
      <protection/>
    </xf>
    <xf numFmtId="1" fontId="9" fillId="34" borderId="50" xfId="52" applyNumberFormat="1" applyFont="1" applyFill="1" applyBorder="1" applyAlignment="1">
      <alignment horizontal="center" vertical="center"/>
      <protection/>
    </xf>
    <xf numFmtId="1" fontId="9" fillId="34" borderId="51" xfId="52" applyNumberFormat="1" applyFont="1" applyFill="1" applyBorder="1" applyAlignment="1">
      <alignment horizontal="center" vertical="center"/>
      <protection/>
    </xf>
    <xf numFmtId="0" fontId="12" fillId="34" borderId="52" xfId="52" applyFont="1" applyFill="1" applyBorder="1" applyAlignment="1">
      <alignment horizontal="left" vertical="center"/>
      <protection/>
    </xf>
    <xf numFmtId="1" fontId="10" fillId="34" borderId="53" xfId="52" applyNumberFormat="1" applyFont="1" applyFill="1" applyBorder="1" applyAlignment="1">
      <alignment horizontal="left" vertical="center"/>
      <protection/>
    </xf>
    <xf numFmtId="0" fontId="9" fillId="34" borderId="53" xfId="52" applyFont="1" applyFill="1" applyBorder="1" applyAlignment="1">
      <alignment horizontal="left" vertical="center"/>
      <protection/>
    </xf>
    <xf numFmtId="1" fontId="9" fillId="34" borderId="53" xfId="52" applyNumberFormat="1" applyFont="1" applyFill="1" applyBorder="1" applyAlignment="1">
      <alignment horizontal="left" vertical="center"/>
      <protection/>
    </xf>
    <xf numFmtId="1" fontId="9" fillId="34" borderId="54" xfId="52" applyNumberFormat="1" applyFont="1" applyFill="1" applyBorder="1" applyAlignment="1">
      <alignment horizontal="left" vertical="center"/>
      <protection/>
    </xf>
    <xf numFmtId="1" fontId="15" fillId="35" borderId="55" xfId="52" applyNumberFormat="1" applyFont="1" applyFill="1" applyBorder="1" applyAlignment="1">
      <alignment horizontal="center" vertical="center"/>
      <protection/>
    </xf>
    <xf numFmtId="1" fontId="16" fillId="36" borderId="55" xfId="52" applyNumberFormat="1" applyFont="1" applyFill="1" applyBorder="1" applyAlignment="1">
      <alignment horizontal="center" vertical="center"/>
      <protection/>
    </xf>
    <xf numFmtId="1" fontId="16" fillId="36" borderId="56" xfId="52" applyNumberFormat="1" applyFont="1" applyFill="1" applyBorder="1" applyAlignment="1">
      <alignment horizontal="center" vertical="center"/>
      <protection/>
    </xf>
    <xf numFmtId="0" fontId="9" fillId="39" borderId="57" xfId="52" applyFont="1" applyFill="1" applyBorder="1" applyAlignment="1">
      <alignment horizontal="left" vertical="center"/>
      <protection/>
    </xf>
    <xf numFmtId="1" fontId="10" fillId="39" borderId="58" xfId="52" applyNumberFormat="1" applyFont="1" applyFill="1" applyBorder="1" applyAlignment="1">
      <alignment horizontal="left" vertical="center"/>
      <protection/>
    </xf>
    <xf numFmtId="0" fontId="9" fillId="39" borderId="58" xfId="52" applyFont="1" applyFill="1" applyBorder="1" applyAlignment="1">
      <alignment horizontal="left" vertical="center"/>
      <protection/>
    </xf>
    <xf numFmtId="1" fontId="9" fillId="39" borderId="58" xfId="52" applyNumberFormat="1" applyFont="1" applyFill="1" applyBorder="1" applyAlignment="1">
      <alignment horizontal="left" vertical="center"/>
      <protection/>
    </xf>
    <xf numFmtId="1" fontId="9" fillId="39" borderId="59" xfId="52" applyNumberFormat="1" applyFont="1" applyFill="1" applyBorder="1" applyAlignment="1">
      <alignment horizontal="left" vertical="center"/>
      <protection/>
    </xf>
    <xf numFmtId="1" fontId="36" fillId="0" borderId="60" xfId="52" applyNumberFormat="1" applyFont="1" applyFill="1" applyBorder="1" applyAlignment="1">
      <alignment horizontal="left" vertical="center"/>
      <protection/>
    </xf>
    <xf numFmtId="1" fontId="24" fillId="0" borderId="61" xfId="52" applyNumberFormat="1" applyFont="1" applyFill="1" applyBorder="1" applyAlignment="1">
      <alignment vertical="center"/>
      <protection/>
    </xf>
    <xf numFmtId="1" fontId="25" fillId="0" borderId="61" xfId="52" applyNumberFormat="1" applyFont="1" applyFill="1" applyBorder="1" applyAlignment="1">
      <alignment horizontal="center" vertical="center"/>
      <protection/>
    </xf>
    <xf numFmtId="1" fontId="14" fillId="0" borderId="61" xfId="52" applyNumberFormat="1" applyFont="1" applyFill="1" applyBorder="1" applyAlignment="1">
      <alignment horizontal="center" vertical="center"/>
      <protection/>
    </xf>
    <xf numFmtId="165" fontId="15" fillId="0" borderId="61" xfId="52" applyNumberFormat="1" applyFont="1" applyFill="1" applyBorder="1" applyAlignment="1">
      <alignment horizontal="center" vertical="center"/>
      <protection/>
    </xf>
    <xf numFmtId="0" fontId="27" fillId="0" borderId="61" xfId="52" applyFont="1" applyFill="1" applyBorder="1" applyAlignment="1">
      <alignment horizontal="center" vertical="center"/>
      <protection/>
    </xf>
    <xf numFmtId="0" fontId="0" fillId="0" borderId="62" xfId="52" applyFont="1" applyFill="1" applyBorder="1" applyAlignment="1">
      <alignment horizontal="center" vertical="center"/>
      <protection/>
    </xf>
    <xf numFmtId="0" fontId="21" fillId="33" borderId="63" xfId="52" applyFont="1" applyFill="1" applyBorder="1" applyAlignment="1">
      <alignment vertical="center"/>
      <protection/>
    </xf>
    <xf numFmtId="1" fontId="15" fillId="0" borderId="23" xfId="52" applyNumberFormat="1" applyFont="1" applyFill="1" applyBorder="1" applyAlignment="1">
      <alignment horizontal="center"/>
      <protection/>
    </xf>
    <xf numFmtId="1" fontId="15" fillId="0" borderId="23" xfId="52" applyNumberFormat="1" applyFont="1" applyFill="1" applyBorder="1" applyAlignment="1">
      <alignment horizontal="center" vertical="center" textRotation="90"/>
      <protection/>
    </xf>
    <xf numFmtId="1" fontId="15" fillId="0" borderId="23" xfId="52" applyNumberFormat="1" applyFont="1" applyFill="1" applyBorder="1" applyAlignment="1">
      <alignment horizontal="center" vertical="center"/>
      <protection/>
    </xf>
    <xf numFmtId="1" fontId="22" fillId="0" borderId="23" xfId="52" applyNumberFormat="1" applyFont="1" applyFill="1" applyBorder="1" applyAlignment="1">
      <alignment horizontal="center" vertical="center"/>
      <protection/>
    </xf>
    <xf numFmtId="1" fontId="22" fillId="0" borderId="64" xfId="52" applyNumberFormat="1" applyFont="1" applyFill="1" applyBorder="1" applyAlignment="1">
      <alignment horizontal="center" vertical="center"/>
      <protection/>
    </xf>
    <xf numFmtId="0" fontId="9" fillId="40" borderId="21" xfId="0" applyFont="1" applyFill="1" applyBorder="1" applyAlignment="1">
      <alignment/>
    </xf>
    <xf numFmtId="0" fontId="2" fillId="0" borderId="28" xfId="52" applyFont="1" applyFill="1" applyBorder="1" applyAlignment="1">
      <alignment horizontal="center" vertical="center"/>
      <protection/>
    </xf>
    <xf numFmtId="0" fontId="28" fillId="0" borderId="13" xfId="44" applyFont="1" applyBorder="1" applyAlignment="1">
      <alignment horizontal="center" vertical="center"/>
      <protection/>
    </xf>
    <xf numFmtId="1" fontId="28" fillId="0" borderId="28" xfId="52" applyNumberFormat="1" applyFont="1" applyFill="1" applyBorder="1" applyAlignment="1">
      <alignment horizontal="center" vertical="center"/>
      <protection/>
    </xf>
    <xf numFmtId="0" fontId="28" fillId="0" borderId="28" xfId="52" applyNumberFormat="1" applyFont="1" applyFill="1" applyBorder="1" applyAlignment="1">
      <alignment horizontal="center" vertical="center"/>
      <protection/>
    </xf>
    <xf numFmtId="1" fontId="39" fillId="0" borderId="28" xfId="52" applyNumberFormat="1" applyFont="1" applyFill="1" applyBorder="1" applyAlignment="1">
      <alignment horizontal="center" vertical="center"/>
      <protection/>
    </xf>
    <xf numFmtId="1" fontId="2" fillId="0" borderId="65" xfId="52" applyNumberFormat="1" applyFont="1" applyFill="1" applyBorder="1" applyAlignment="1">
      <alignment horizontal="center" vertical="center"/>
      <protection/>
    </xf>
    <xf numFmtId="0" fontId="2" fillId="0" borderId="13" xfId="52" applyFont="1" applyFill="1" applyBorder="1" applyAlignment="1">
      <alignment horizontal="center" vertical="center"/>
      <protection/>
    </xf>
    <xf numFmtId="1" fontId="28" fillId="0" borderId="13" xfId="52" applyNumberFormat="1" applyFont="1" applyFill="1" applyBorder="1" applyAlignment="1">
      <alignment horizontal="center" vertical="center"/>
      <protection/>
    </xf>
    <xf numFmtId="0" fontId="28" fillId="0" borderId="13" xfId="52" applyNumberFormat="1" applyFont="1" applyFill="1" applyBorder="1" applyAlignment="1">
      <alignment horizontal="center" vertical="center"/>
      <protection/>
    </xf>
    <xf numFmtId="1" fontId="2" fillId="0" borderId="66" xfId="52" applyNumberFormat="1" applyFont="1" applyFill="1" applyBorder="1" applyAlignment="1">
      <alignment horizontal="center" vertical="center"/>
      <protection/>
    </xf>
    <xf numFmtId="0" fontId="28" fillId="0" borderId="66" xfId="44" applyFont="1" applyBorder="1" applyAlignment="1">
      <alignment horizontal="center" vertical="center"/>
      <protection/>
    </xf>
    <xf numFmtId="0" fontId="8" fillId="0" borderId="40" xfId="52" applyFont="1" applyFill="1" applyBorder="1" applyAlignment="1">
      <alignment horizontal="center" textRotation="90"/>
      <protection/>
    </xf>
    <xf numFmtId="0" fontId="8" fillId="0" borderId="67" xfId="52" applyFont="1" applyFill="1" applyBorder="1" applyAlignment="1">
      <alignment horizontal="center" textRotation="90"/>
      <protection/>
    </xf>
    <xf numFmtId="0" fontId="8" fillId="0" borderId="68" xfId="52" applyFont="1" applyFill="1" applyBorder="1" applyAlignment="1">
      <alignment horizontal="center" textRotation="90"/>
      <protection/>
    </xf>
    <xf numFmtId="0" fontId="11" fillId="0" borderId="40" xfId="52" applyFont="1" applyFill="1" applyBorder="1" applyAlignment="1">
      <alignment horizontal="center" textRotation="90"/>
      <protection/>
    </xf>
    <xf numFmtId="0" fontId="11" fillId="0" borderId="67" xfId="52" applyFont="1" applyFill="1" applyBorder="1" applyAlignment="1">
      <alignment horizontal="center" textRotation="90"/>
      <protection/>
    </xf>
    <xf numFmtId="0" fontId="11" fillId="0" borderId="68" xfId="52" applyFont="1" applyFill="1" applyBorder="1" applyAlignment="1">
      <alignment horizontal="center" textRotation="90"/>
      <protection/>
    </xf>
    <xf numFmtId="0" fontId="8" fillId="0" borderId="40" xfId="52" applyFont="1" applyBorder="1" applyAlignment="1">
      <alignment horizontal="center" textRotation="90"/>
      <protection/>
    </xf>
    <xf numFmtId="0" fontId="8" fillId="0" borderId="67" xfId="52" applyFont="1" applyBorder="1" applyAlignment="1">
      <alignment horizontal="center" textRotation="90"/>
      <protection/>
    </xf>
    <xf numFmtId="0" fontId="8" fillId="0" borderId="68" xfId="52" applyFont="1" applyBorder="1" applyAlignment="1">
      <alignment horizontal="center" textRotation="90"/>
      <protection/>
    </xf>
    <xf numFmtId="0" fontId="2" fillId="0" borderId="0" xfId="52" applyFont="1" applyFill="1" applyBorder="1" applyAlignment="1">
      <alignment horizontal="left" shrinkToFit="1"/>
      <protection/>
    </xf>
    <xf numFmtId="0" fontId="0" fillId="0" borderId="0" xfId="0" applyFill="1" applyBorder="1" applyAlignment="1">
      <alignment horizontal="left" shrinkToFit="1"/>
    </xf>
    <xf numFmtId="20" fontId="2" fillId="0" borderId="0" xfId="52" applyNumberFormat="1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left" shrinkToFit="1"/>
      <protection locked="0"/>
    </xf>
    <xf numFmtId="0" fontId="0" fillId="0" borderId="0" xfId="52" applyFont="1" applyFill="1" applyBorder="1" applyAlignment="1">
      <alignment horizontal="left"/>
      <protection/>
    </xf>
    <xf numFmtId="0" fontId="2" fillId="0" borderId="0" xfId="52" applyFont="1" applyFill="1" applyBorder="1" applyAlignment="1">
      <alignment horizontal="left"/>
      <protection/>
    </xf>
    <xf numFmtId="0" fontId="23" fillId="0" borderId="69" xfId="52" applyFont="1" applyBorder="1" applyAlignment="1">
      <alignment horizontal="center"/>
      <protection/>
    </xf>
    <xf numFmtId="0" fontId="23" fillId="0" borderId="70" xfId="52" applyFont="1" applyBorder="1" applyAlignment="1">
      <alignment horizontal="center"/>
      <protection/>
    </xf>
    <xf numFmtId="0" fontId="23" fillId="0" borderId="71" xfId="52" applyFont="1" applyBorder="1" applyAlignment="1">
      <alignment horizontal="center"/>
      <protection/>
    </xf>
    <xf numFmtId="1" fontId="23" fillId="0" borderId="72" xfId="52" applyNumberFormat="1" applyFont="1" applyBorder="1" applyAlignment="1">
      <alignment horizontal="center" vertical="center" wrapText="1"/>
      <protection/>
    </xf>
    <xf numFmtId="1" fontId="23" fillId="0" borderId="73" xfId="52" applyNumberFormat="1" applyFont="1" applyBorder="1" applyAlignment="1">
      <alignment horizontal="center" vertical="center" wrapText="1"/>
      <protection/>
    </xf>
    <xf numFmtId="1" fontId="23" fillId="0" borderId="74" xfId="52" applyNumberFormat="1" applyFont="1" applyBorder="1" applyAlignment="1">
      <alignment horizontal="center" vertical="center" wrapText="1"/>
      <protection/>
    </xf>
    <xf numFmtId="0" fontId="8" fillId="34" borderId="52" xfId="52" applyFont="1" applyFill="1" applyBorder="1" applyAlignment="1">
      <alignment horizontal="left" vertical="center"/>
      <protection/>
    </xf>
    <xf numFmtId="0" fontId="8" fillId="34" borderId="53" xfId="52" applyFont="1" applyFill="1" applyBorder="1" applyAlignment="1">
      <alignment horizontal="left" vertical="center"/>
      <protection/>
    </xf>
    <xf numFmtId="0" fontId="8" fillId="34" borderId="54" xfId="52" applyFont="1" applyFill="1" applyBorder="1" applyAlignment="1">
      <alignment horizontal="left" vertical="center"/>
      <protection/>
    </xf>
    <xf numFmtId="0" fontId="28" fillId="0" borderId="0" xfId="44" applyFont="1" applyBorder="1" applyAlignment="1">
      <alignment/>
      <protection/>
    </xf>
    <xf numFmtId="0" fontId="23" fillId="38" borderId="75" xfId="52" applyFont="1" applyFill="1" applyBorder="1" applyAlignment="1">
      <alignment horizontal="left" vertical="center"/>
      <protection/>
    </xf>
    <xf numFmtId="0" fontId="23" fillId="38" borderId="26" xfId="52" applyFont="1" applyFill="1" applyBorder="1" applyAlignment="1">
      <alignment horizontal="left" vertical="center"/>
      <protection/>
    </xf>
    <xf numFmtId="0" fontId="23" fillId="38" borderId="76" xfId="52" applyFont="1" applyFill="1" applyBorder="1" applyAlignment="1">
      <alignment horizontal="left" vertical="center"/>
      <protection/>
    </xf>
    <xf numFmtId="0" fontId="28" fillId="0" borderId="15" xfId="52" applyFont="1" applyFill="1" applyBorder="1" applyAlignment="1">
      <alignment horizontal="left" vertical="center"/>
      <protection/>
    </xf>
    <xf numFmtId="0" fontId="28" fillId="0" borderId="11" xfId="52" applyFont="1" applyFill="1" applyBorder="1" applyAlignment="1">
      <alignment horizontal="left" vertical="center"/>
      <protection/>
    </xf>
    <xf numFmtId="0" fontId="28" fillId="0" borderId="77" xfId="52" applyFont="1" applyFill="1" applyBorder="1" applyAlignment="1">
      <alignment horizontal="left" vertical="center" wrapText="1"/>
      <protection/>
    </xf>
    <xf numFmtId="0" fontId="28" fillId="0" borderId="13" xfId="52" applyFont="1" applyFill="1" applyBorder="1" applyAlignment="1">
      <alignment horizontal="left" vertical="center" wrapText="1"/>
      <protection/>
    </xf>
    <xf numFmtId="0" fontId="29" fillId="38" borderId="78" xfId="44" applyFont="1" applyFill="1" applyBorder="1" applyAlignment="1">
      <alignment/>
      <protection/>
    </xf>
    <xf numFmtId="0" fontId="29" fillId="38" borderId="27" xfId="44" applyFont="1" applyFill="1" applyBorder="1" applyAlignment="1">
      <alignment/>
      <protection/>
    </xf>
    <xf numFmtId="0" fontId="29" fillId="38" borderId="79" xfId="44" applyFont="1" applyFill="1" applyBorder="1" applyAlignment="1">
      <alignment/>
      <protection/>
    </xf>
    <xf numFmtId="0" fontId="28" fillId="0" borderId="80" xfId="52" applyFont="1" applyFill="1" applyBorder="1" applyAlignment="1">
      <alignment horizontal="left" vertical="center"/>
      <protection/>
    </xf>
    <xf numFmtId="0" fontId="28" fillId="0" borderId="81" xfId="52" applyFont="1" applyFill="1" applyBorder="1" applyAlignment="1">
      <alignment horizontal="left" vertical="center"/>
      <protection/>
    </xf>
    <xf numFmtId="0" fontId="29" fillId="38" borderId="75" xfId="52" applyFont="1" applyFill="1" applyBorder="1" applyAlignment="1">
      <alignment horizontal="left" vertical="center"/>
      <protection/>
    </xf>
    <xf numFmtId="0" fontId="28" fillId="38" borderId="26" xfId="52" applyFont="1" applyFill="1" applyBorder="1" applyAlignment="1">
      <alignment horizontal="left" vertical="center"/>
      <protection/>
    </xf>
    <xf numFmtId="0" fontId="2" fillId="38" borderId="26" xfId="0" applyFont="1" applyFill="1" applyBorder="1" applyAlignment="1">
      <alignment vertical="center"/>
    </xf>
    <xf numFmtId="0" fontId="2" fillId="38" borderId="76" xfId="0" applyFont="1" applyFill="1" applyBorder="1" applyAlignment="1">
      <alignment vertical="center"/>
    </xf>
    <xf numFmtId="0" fontId="28" fillId="0" borderId="75" xfId="52" applyFont="1" applyFill="1" applyBorder="1" applyAlignment="1">
      <alignment horizontal="left" vertical="center" wrapText="1"/>
      <protection/>
    </xf>
    <xf numFmtId="0" fontId="28" fillId="0" borderId="11" xfId="52" applyFont="1" applyFill="1" applyBorder="1" applyAlignment="1">
      <alignment horizontal="left" vertical="center" wrapText="1"/>
      <protection/>
    </xf>
    <xf numFmtId="0" fontId="23" fillId="0" borderId="82" xfId="52" applyFont="1" applyBorder="1" applyAlignment="1">
      <alignment horizontal="center"/>
      <protection/>
    </xf>
    <xf numFmtId="0" fontId="23" fillId="0" borderId="83" xfId="52" applyFont="1" applyBorder="1" applyAlignment="1">
      <alignment horizontal="center"/>
      <protection/>
    </xf>
    <xf numFmtId="0" fontId="23" fillId="0" borderId="84" xfId="52" applyFont="1" applyBorder="1" applyAlignment="1">
      <alignment horizontal="center"/>
      <protection/>
    </xf>
    <xf numFmtId="0" fontId="23" fillId="0" borderId="85" xfId="52" applyFont="1" applyBorder="1" applyAlignment="1">
      <alignment horizontal="center" vertical="center" wrapText="1"/>
      <protection/>
    </xf>
    <xf numFmtId="0" fontId="23" fillId="0" borderId="86" xfId="52" applyFont="1" applyBorder="1" applyAlignment="1">
      <alignment horizontal="center" vertical="center" wrapText="1"/>
      <protection/>
    </xf>
    <xf numFmtId="0" fontId="23" fillId="0" borderId="87" xfId="52" applyFont="1" applyBorder="1" applyAlignment="1">
      <alignment horizontal="center" vertical="center" wrapText="1"/>
      <protection/>
    </xf>
    <xf numFmtId="0" fontId="37" fillId="33" borderId="85" xfId="52" applyFont="1" applyFill="1" applyBorder="1" applyAlignment="1">
      <alignment horizontal="center" vertical="center"/>
      <protection/>
    </xf>
    <xf numFmtId="0" fontId="37" fillId="33" borderId="88" xfId="52" applyFont="1" applyFill="1" applyBorder="1" applyAlignment="1">
      <alignment horizontal="center" vertical="center"/>
      <protection/>
    </xf>
    <xf numFmtId="0" fontId="23" fillId="38" borderId="89" xfId="52" applyFont="1" applyFill="1" applyBorder="1" applyAlignment="1">
      <alignment horizontal="left" vertical="center"/>
      <protection/>
    </xf>
    <xf numFmtId="0" fontId="23" fillId="38" borderId="90" xfId="52" applyFont="1" applyFill="1" applyBorder="1" applyAlignment="1">
      <alignment horizontal="left" vertical="center"/>
      <protection/>
    </xf>
    <xf numFmtId="0" fontId="23" fillId="38" borderId="91" xfId="52" applyFont="1" applyFill="1" applyBorder="1" applyAlignment="1">
      <alignment horizontal="left" vertical="center"/>
      <protection/>
    </xf>
    <xf numFmtId="0" fontId="0" fillId="0" borderId="92" xfId="0" applyBorder="1" applyAlignment="1">
      <alignment horizontal="center" wrapText="1"/>
    </xf>
    <xf numFmtId="0" fontId="0" fillId="0" borderId="92" xfId="0" applyBorder="1" applyAlignment="1">
      <alignment horizontal="center"/>
    </xf>
    <xf numFmtId="0" fontId="10" fillId="41" borderId="13" xfId="0" applyFont="1" applyFill="1" applyBorder="1" applyAlignment="1">
      <alignment/>
    </xf>
    <xf numFmtId="0" fontId="0" fillId="41" borderId="13" xfId="0" applyFill="1" applyBorder="1" applyAlignment="1">
      <alignment/>
    </xf>
    <xf numFmtId="0" fontId="10" fillId="41" borderId="13" xfId="0" applyFont="1" applyFill="1" applyBorder="1" applyAlignment="1">
      <alignment wrapText="1" shrinkToFit="1"/>
    </xf>
    <xf numFmtId="0" fontId="9" fillId="41" borderId="13" xfId="0" applyFont="1" applyFill="1" applyBorder="1" applyAlignment="1">
      <alignment vertical="top"/>
    </xf>
    <xf numFmtId="0" fontId="9" fillId="41" borderId="13" xfId="0" applyFont="1" applyFill="1" applyBorder="1" applyAlignment="1">
      <alignment vertical="top" wrapText="1" shrinkToFit="1"/>
    </xf>
    <xf numFmtId="0" fontId="12" fillId="41" borderId="13" xfId="52" applyFont="1" applyFill="1" applyBorder="1" applyAlignment="1">
      <alignment vertical="center"/>
      <protection/>
    </xf>
    <xf numFmtId="0" fontId="9" fillId="41" borderId="13" xfId="0" applyFont="1" applyFill="1" applyBorder="1" applyAlignment="1">
      <alignment/>
    </xf>
    <xf numFmtId="0" fontId="9" fillId="41" borderId="13" xfId="0" applyFont="1" applyFill="1" applyBorder="1" applyAlignment="1">
      <alignment wrapText="1" shrinkToFit="1"/>
    </xf>
    <xf numFmtId="0" fontId="16" fillId="41" borderId="21" xfId="0" applyFont="1" applyFill="1" applyBorder="1" applyAlignment="1">
      <alignment shrinkToFit="1"/>
    </xf>
    <xf numFmtId="0" fontId="0" fillId="41" borderId="22" xfId="0" applyFill="1" applyBorder="1" applyAlignment="1">
      <alignment/>
    </xf>
    <xf numFmtId="0" fontId="9" fillId="41" borderId="21" xfId="0" applyFont="1" applyFill="1" applyBorder="1" applyAlignment="1">
      <alignment shrinkToFit="1"/>
    </xf>
    <xf numFmtId="0" fontId="9" fillId="41" borderId="21" xfId="0" applyFont="1" applyFill="1" applyBorder="1" applyAlignment="1">
      <alignment/>
    </xf>
    <xf numFmtId="0" fontId="12" fillId="41" borderId="13" xfId="52" applyFont="1" applyFill="1" applyBorder="1" applyAlignment="1">
      <alignment horizontal="left" vertical="center"/>
      <protection/>
    </xf>
    <xf numFmtId="0" fontId="9" fillId="41" borderId="13" xfId="52" applyFont="1" applyFill="1" applyBorder="1" applyAlignment="1">
      <alignment horizontal="left" vertical="center"/>
      <protection/>
    </xf>
    <xf numFmtId="0" fontId="16" fillId="41" borderId="13" xfId="52" applyFont="1" applyFill="1" applyBorder="1" applyAlignment="1">
      <alignment horizontal="left" vertical="center"/>
      <protection/>
    </xf>
    <xf numFmtId="0" fontId="0" fillId="41" borderId="93" xfId="52" applyFill="1" applyBorder="1">
      <alignment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6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5"/>
  <sheetViews>
    <sheetView zoomScale="130" zoomScaleNormal="130" zoomScalePageLayoutView="0" workbookViewId="0" topLeftCell="A25">
      <selection activeCell="A2" sqref="A2:J2"/>
    </sheetView>
  </sheetViews>
  <sheetFormatPr defaultColWidth="13.00390625" defaultRowHeight="12.75"/>
  <cols>
    <col min="1" max="1" width="41.8515625" style="1" customWidth="1"/>
    <col min="2" max="2" width="6.28125" style="42" customWidth="1"/>
    <col min="3" max="9" width="6.28125" style="3" customWidth="1"/>
    <col min="10" max="10" width="6.28125" style="4" customWidth="1"/>
    <col min="11" max="11" width="0" style="5" hidden="1" customWidth="1"/>
    <col min="12" max="13" width="0" style="6" hidden="1" customWidth="1"/>
    <col min="14" max="14" width="0" style="7" hidden="1" customWidth="1"/>
    <col min="15" max="16" width="0" style="8" hidden="1" customWidth="1"/>
    <col min="17" max="17" width="3.8515625" style="7" customWidth="1"/>
    <col min="18" max="16384" width="13.00390625" style="7" customWidth="1"/>
  </cols>
  <sheetData>
    <row r="1" spans="1:10" ht="12.75">
      <c r="A1" s="223" t="s">
        <v>103</v>
      </c>
      <c r="B1" s="224"/>
      <c r="C1" s="224"/>
      <c r="D1" s="224"/>
      <c r="E1" s="224"/>
      <c r="F1" s="224"/>
      <c r="G1" s="224"/>
      <c r="H1" s="224"/>
      <c r="I1" s="224"/>
      <c r="J1" s="225"/>
    </row>
    <row r="2" spans="1:10" ht="38.25" customHeight="1" thickBot="1">
      <c r="A2" s="226" t="s">
        <v>116</v>
      </c>
      <c r="B2" s="227"/>
      <c r="C2" s="227"/>
      <c r="D2" s="227"/>
      <c r="E2" s="227"/>
      <c r="F2" s="227"/>
      <c r="G2" s="227"/>
      <c r="H2" s="227"/>
      <c r="I2" s="227"/>
      <c r="J2" s="228"/>
    </row>
    <row r="3" spans="1:19" s="12" customFormat="1" ht="64.5" customHeight="1" thickBot="1">
      <c r="A3" s="76" t="s">
        <v>78</v>
      </c>
      <c r="B3" s="77" t="s">
        <v>0</v>
      </c>
      <c r="C3" s="78" t="s">
        <v>22</v>
      </c>
      <c r="D3" s="78" t="s">
        <v>23</v>
      </c>
      <c r="E3" s="79" t="s">
        <v>24</v>
      </c>
      <c r="F3" s="80" t="s">
        <v>25</v>
      </c>
      <c r="G3" s="80" t="s">
        <v>26</v>
      </c>
      <c r="H3" s="78" t="s">
        <v>27</v>
      </c>
      <c r="I3" s="79" t="s">
        <v>28</v>
      </c>
      <c r="J3" s="81" t="s">
        <v>29</v>
      </c>
      <c r="K3" s="10" t="s">
        <v>1</v>
      </c>
      <c r="L3" s="11" t="s">
        <v>2</v>
      </c>
      <c r="M3" s="11" t="s">
        <v>3</v>
      </c>
      <c r="O3" s="13" t="s">
        <v>4</v>
      </c>
      <c r="P3" s="13" t="s">
        <v>5</v>
      </c>
      <c r="Q3" s="149" t="s">
        <v>84</v>
      </c>
      <c r="S3" s="23"/>
    </row>
    <row r="4" spans="1:17" s="12" customFormat="1" ht="12.75" customHeight="1" thickTop="1">
      <c r="A4" s="229" t="s">
        <v>30</v>
      </c>
      <c r="B4" s="230"/>
      <c r="C4" s="230"/>
      <c r="D4" s="230"/>
      <c r="E4" s="230"/>
      <c r="F4" s="230"/>
      <c r="G4" s="230"/>
      <c r="H4" s="230"/>
      <c r="I4" s="230"/>
      <c r="J4" s="231"/>
      <c r="K4" s="10"/>
      <c r="L4" s="11"/>
      <c r="M4" s="11"/>
      <c r="O4" s="13"/>
      <c r="P4" s="13"/>
      <c r="Q4" s="214" t="s">
        <v>81</v>
      </c>
    </row>
    <row r="5" spans="1:17" s="23" customFormat="1" ht="12" customHeight="1">
      <c r="A5" s="82" t="s">
        <v>43</v>
      </c>
      <c r="B5" s="43">
        <v>1</v>
      </c>
      <c r="C5" s="15" t="s">
        <v>7</v>
      </c>
      <c r="D5" s="59">
        <v>15</v>
      </c>
      <c r="E5" s="62">
        <v>0</v>
      </c>
      <c r="F5" s="62"/>
      <c r="G5" s="62">
        <v>15</v>
      </c>
      <c r="H5" s="60"/>
      <c r="I5" s="16">
        <f>ROUNDUP(E5/15,0)</f>
        <v>0</v>
      </c>
      <c r="J5" s="120">
        <f>ROUNDUP((F5+G5+H5)/15,0)</f>
        <v>1</v>
      </c>
      <c r="K5" s="19" t="str">
        <f>"#REF!/25"</f>
        <v>#REF!/25</v>
      </c>
      <c r="L5" s="20">
        <v>0</v>
      </c>
      <c r="M5" s="20">
        <f>IF(G5&gt;0,1,0)</f>
        <v>1</v>
      </c>
      <c r="N5" s="21" t="str">
        <f>"#REF!/E5"</f>
        <v>#REF!/E5</v>
      </c>
      <c r="O5" s="22">
        <v>3</v>
      </c>
      <c r="P5" s="22" t="str">
        <f>"#REF!-P5"</f>
        <v>#REF!-P5</v>
      </c>
      <c r="Q5" s="215"/>
    </row>
    <row r="6" spans="1:17" s="23" customFormat="1" ht="12" customHeight="1">
      <c r="A6" s="83" t="s">
        <v>31</v>
      </c>
      <c r="B6" s="43">
        <v>2</v>
      </c>
      <c r="C6" s="15" t="s">
        <v>7</v>
      </c>
      <c r="D6" s="16">
        <v>30</v>
      </c>
      <c r="E6" s="61">
        <v>0</v>
      </c>
      <c r="F6" s="61">
        <v>30</v>
      </c>
      <c r="G6" s="61"/>
      <c r="H6" s="16"/>
      <c r="I6" s="16">
        <f>ROUNDUP(E6/15,0)</f>
        <v>0</v>
      </c>
      <c r="J6" s="120">
        <f aca="true" t="shared" si="0" ref="J6:J22">ROUNDUP((F6+G6+H6)/15,0)</f>
        <v>2</v>
      </c>
      <c r="K6" s="19" t="str">
        <f>"#REF!/25"</f>
        <v>#REF!/25</v>
      </c>
      <c r="L6" s="20">
        <v>0</v>
      </c>
      <c r="M6" s="20">
        <f>IF(G6&gt;0,1,0)</f>
        <v>0</v>
      </c>
      <c r="N6" s="21" t="str">
        <f>"#REF!/E6"</f>
        <v>#REF!/E6</v>
      </c>
      <c r="O6" s="22">
        <v>2</v>
      </c>
      <c r="P6" s="22" t="str">
        <f>"#REF!-P6"</f>
        <v>#REF!-P6</v>
      </c>
      <c r="Q6" s="215"/>
    </row>
    <row r="7" spans="1:17" s="23" customFormat="1" ht="12" customHeight="1">
      <c r="A7" s="138" t="s">
        <v>32</v>
      </c>
      <c r="B7" s="147">
        <v>3</v>
      </c>
      <c r="C7" s="140" t="s">
        <v>6</v>
      </c>
      <c r="D7" s="141">
        <v>30</v>
      </c>
      <c r="E7" s="148">
        <v>30</v>
      </c>
      <c r="F7" s="148"/>
      <c r="G7" s="148"/>
      <c r="H7" s="141"/>
      <c r="I7" s="141">
        <f>ROUNDUP(E7/15,0)</f>
        <v>2</v>
      </c>
      <c r="J7" s="145">
        <f t="shared" si="0"/>
        <v>0</v>
      </c>
      <c r="K7" s="19" t="str">
        <f>"#REF!/25"</f>
        <v>#REF!/25</v>
      </c>
      <c r="L7" s="20">
        <v>0</v>
      </c>
      <c r="M7" s="20">
        <f>IF(G7&gt;0,1,0)</f>
        <v>0</v>
      </c>
      <c r="N7" s="21" t="str">
        <f>"#REF!/E7"</f>
        <v>#REF!/E7</v>
      </c>
      <c r="O7" s="22">
        <f>D7/25</f>
        <v>1.2</v>
      </c>
      <c r="P7" s="22" t="str">
        <f>"#REF!-P7"</f>
        <v>#REF!-P7</v>
      </c>
      <c r="Q7" s="215"/>
    </row>
    <row r="8" spans="1:17" s="24" customFormat="1" ht="12" customHeight="1">
      <c r="A8" s="121" t="s">
        <v>8</v>
      </c>
      <c r="B8" s="105">
        <f>SUM(B5:B7)</f>
        <v>6</v>
      </c>
      <c r="C8" s="106">
        <f>COUNTIF(C5:C7,"e")</f>
        <v>1</v>
      </c>
      <c r="D8" s="107">
        <f aca="true" t="shared" si="1" ref="D8:I8">SUM(D5:D7)</f>
        <v>75</v>
      </c>
      <c r="E8" s="107">
        <f t="shared" si="1"/>
        <v>30</v>
      </c>
      <c r="F8" s="107">
        <f t="shared" si="1"/>
        <v>30</v>
      </c>
      <c r="G8" s="107">
        <f t="shared" si="1"/>
        <v>15</v>
      </c>
      <c r="H8" s="108">
        <f t="shared" si="1"/>
        <v>0</v>
      </c>
      <c r="I8" s="108">
        <f t="shared" si="1"/>
        <v>2</v>
      </c>
      <c r="J8" s="122">
        <f t="shared" si="0"/>
        <v>3</v>
      </c>
      <c r="K8" s="26">
        <f>SUM(K5:K7)</f>
        <v>0</v>
      </c>
      <c r="L8" s="27"/>
      <c r="M8" s="20"/>
      <c r="N8" s="21"/>
      <c r="O8" s="22"/>
      <c r="P8" s="22"/>
      <c r="Q8" s="215"/>
    </row>
    <row r="9" spans="1:17" s="24" customFormat="1" ht="12" customHeight="1">
      <c r="A9" s="123" t="s">
        <v>9</v>
      </c>
      <c r="B9" s="92"/>
      <c r="C9" s="92"/>
      <c r="D9" s="92"/>
      <c r="E9" s="92"/>
      <c r="F9" s="92"/>
      <c r="G9" s="92"/>
      <c r="H9" s="92"/>
      <c r="I9" s="92"/>
      <c r="J9" s="124"/>
      <c r="K9" s="44"/>
      <c r="L9" s="27"/>
      <c r="M9" s="20"/>
      <c r="N9" s="21"/>
      <c r="O9" s="22"/>
      <c r="P9" s="22"/>
      <c r="Q9" s="215"/>
    </row>
    <row r="10" spans="1:17" s="24" customFormat="1" ht="12" customHeight="1">
      <c r="A10" s="82" t="s">
        <v>44</v>
      </c>
      <c r="B10" s="46">
        <v>1</v>
      </c>
      <c r="C10" s="15" t="s">
        <v>7</v>
      </c>
      <c r="D10" s="16">
        <v>15</v>
      </c>
      <c r="E10" s="16">
        <v>0</v>
      </c>
      <c r="F10" s="16"/>
      <c r="G10" s="18">
        <v>15</v>
      </c>
      <c r="H10" s="16"/>
      <c r="I10" s="16">
        <f>ROUNDUP(E10/15,0)</f>
        <v>0</v>
      </c>
      <c r="J10" s="120">
        <f t="shared" si="0"/>
        <v>1</v>
      </c>
      <c r="K10" s="19" t="str">
        <f>"#REF!/25"</f>
        <v>#REF!/25</v>
      </c>
      <c r="L10" s="27">
        <v>0</v>
      </c>
      <c r="M10" s="20">
        <f>IF(G10&gt;0,1,0)</f>
        <v>1</v>
      </c>
      <c r="N10" s="21" t="str">
        <f>"#REF!/E17"</f>
        <v>#REF!/E17</v>
      </c>
      <c r="O10" s="22">
        <v>4.2</v>
      </c>
      <c r="P10" s="22" t="str">
        <f>"#REF!-P17"</f>
        <v>#REF!-P17</v>
      </c>
      <c r="Q10" s="215"/>
    </row>
    <row r="11" spans="1:17" s="28" customFormat="1" ht="12" customHeight="1">
      <c r="A11" s="138" t="s">
        <v>34</v>
      </c>
      <c r="B11" s="146">
        <v>3</v>
      </c>
      <c r="C11" s="140" t="s">
        <v>6</v>
      </c>
      <c r="D11" s="141">
        <v>30</v>
      </c>
      <c r="E11" s="141">
        <v>30</v>
      </c>
      <c r="F11" s="141"/>
      <c r="G11" s="143"/>
      <c r="H11" s="141"/>
      <c r="I11" s="141">
        <v>2</v>
      </c>
      <c r="J11" s="145">
        <v>0</v>
      </c>
      <c r="K11" s="19" t="str">
        <f>"#REF!/25"</f>
        <v>#REF!/25</v>
      </c>
      <c r="L11" s="20">
        <v>0</v>
      </c>
      <c r="M11" s="20">
        <f>IF(G11&gt;0,1,0)</f>
        <v>0</v>
      </c>
      <c r="N11" s="21" t="str">
        <f>"#REF!/E19"</f>
        <v>#REF!/E19</v>
      </c>
      <c r="O11" s="22">
        <v>4</v>
      </c>
      <c r="P11" s="22" t="str">
        <f>"#REF!-P19"</f>
        <v>#REF!-P19</v>
      </c>
      <c r="Q11" s="215"/>
    </row>
    <row r="12" spans="1:17" s="28" customFormat="1" ht="12" customHeight="1">
      <c r="A12" s="84" t="s">
        <v>33</v>
      </c>
      <c r="B12" s="45">
        <v>1</v>
      </c>
      <c r="C12" s="48" t="s">
        <v>7</v>
      </c>
      <c r="D12" s="49">
        <v>10</v>
      </c>
      <c r="E12" s="49"/>
      <c r="F12" s="49">
        <v>10</v>
      </c>
      <c r="G12" s="49"/>
      <c r="H12" s="49"/>
      <c r="I12" s="49"/>
      <c r="J12" s="85"/>
      <c r="K12" s="19"/>
      <c r="L12" s="20"/>
      <c r="M12" s="20"/>
      <c r="N12" s="21"/>
      <c r="O12" s="22"/>
      <c r="P12" s="22"/>
      <c r="Q12" s="215"/>
    </row>
    <row r="13" spans="1:17" s="23" customFormat="1" ht="12" customHeight="1" thickBot="1">
      <c r="A13" s="153" t="s">
        <v>8</v>
      </c>
      <c r="B13" s="154">
        <f>SUM(B10:B12)</f>
        <v>5</v>
      </c>
      <c r="C13" s="155">
        <f>COUNTIF(C10:C11,"e")</f>
        <v>1</v>
      </c>
      <c r="D13" s="156">
        <f>SUM(D10:D12)</f>
        <v>55</v>
      </c>
      <c r="E13" s="156">
        <f>SUM(E10:E12)</f>
        <v>30</v>
      </c>
      <c r="F13" s="156">
        <f>SUM(F10:F12)</f>
        <v>10</v>
      </c>
      <c r="G13" s="156">
        <f>SUM(G10:G12)</f>
        <v>15</v>
      </c>
      <c r="H13" s="156">
        <f>SUM(H10:H11)</f>
        <v>0</v>
      </c>
      <c r="I13" s="157">
        <f>SUM(I10:I11)</f>
        <v>2</v>
      </c>
      <c r="J13" s="158">
        <f>SUM(J10:J12)</f>
        <v>1</v>
      </c>
      <c r="K13" s="31">
        <f>SUM(K10:K11)</f>
        <v>0</v>
      </c>
      <c r="L13" s="20"/>
      <c r="M13" s="20"/>
      <c r="N13" s="21"/>
      <c r="O13" s="22"/>
      <c r="P13" s="22"/>
      <c r="Q13" s="216"/>
    </row>
    <row r="14" spans="1:17" s="23" customFormat="1" ht="12" customHeight="1" thickTop="1">
      <c r="A14" s="159" t="s">
        <v>10</v>
      </c>
      <c r="B14" s="160"/>
      <c r="C14" s="160"/>
      <c r="D14" s="160"/>
      <c r="E14" s="160"/>
      <c r="F14" s="160"/>
      <c r="G14" s="160"/>
      <c r="H14" s="160"/>
      <c r="I14" s="160"/>
      <c r="J14" s="161"/>
      <c r="K14" s="31"/>
      <c r="L14" s="20"/>
      <c r="M14" s="20"/>
      <c r="N14" s="21"/>
      <c r="O14" s="22"/>
      <c r="P14" s="22"/>
      <c r="Q14" s="208" t="s">
        <v>79</v>
      </c>
    </row>
    <row r="15" spans="1:17" s="23" customFormat="1" ht="12" customHeight="1">
      <c r="A15" s="82" t="s">
        <v>45</v>
      </c>
      <c r="B15" s="41">
        <v>1</v>
      </c>
      <c r="C15" s="14" t="s">
        <v>7</v>
      </c>
      <c r="D15" s="16">
        <v>15</v>
      </c>
      <c r="E15" s="16">
        <v>0</v>
      </c>
      <c r="F15" s="16"/>
      <c r="G15" s="18">
        <v>15</v>
      </c>
      <c r="H15" s="16"/>
      <c r="I15" s="16">
        <f>ROUNDUP(E15/15,0)</f>
        <v>0</v>
      </c>
      <c r="J15" s="120">
        <f t="shared" si="0"/>
        <v>1</v>
      </c>
      <c r="K15" s="19" t="str">
        <f aca="true" t="shared" si="2" ref="K15:K21">"#REF!/25"</f>
        <v>#REF!/25</v>
      </c>
      <c r="L15" s="20">
        <v>0</v>
      </c>
      <c r="M15" s="20">
        <f>IF(G15&gt;0,1,0)</f>
        <v>1</v>
      </c>
      <c r="N15" s="21" t="str">
        <f>"#REF!/E27"</f>
        <v>#REF!/E27</v>
      </c>
      <c r="O15" s="22">
        <v>2.6</v>
      </c>
      <c r="P15" s="22" t="str">
        <f>"#REF!-P27"</f>
        <v>#REF!-P27</v>
      </c>
      <c r="Q15" s="209"/>
    </row>
    <row r="16" spans="1:17" s="23" customFormat="1" ht="12" customHeight="1">
      <c r="A16" s="82" t="s">
        <v>46</v>
      </c>
      <c r="B16" s="41">
        <v>1</v>
      </c>
      <c r="C16" s="14" t="s">
        <v>7</v>
      </c>
      <c r="D16" s="16">
        <v>15</v>
      </c>
      <c r="E16" s="17">
        <v>0</v>
      </c>
      <c r="F16" s="17"/>
      <c r="G16" s="29">
        <v>15</v>
      </c>
      <c r="H16" s="17"/>
      <c r="I16" s="16">
        <f>ROUNDUP(E16/15,0)</f>
        <v>0</v>
      </c>
      <c r="J16" s="120">
        <f t="shared" si="0"/>
        <v>1</v>
      </c>
      <c r="K16" s="19" t="str">
        <f t="shared" si="2"/>
        <v>#REF!/25</v>
      </c>
      <c r="L16" s="20">
        <v>0</v>
      </c>
      <c r="M16" s="20">
        <f>IF(G16&gt;0,1,0)</f>
        <v>1</v>
      </c>
      <c r="N16" s="21" t="str">
        <f>"#REF!/E28"</f>
        <v>#REF!/E28</v>
      </c>
      <c r="O16" s="22">
        <v>2.5</v>
      </c>
      <c r="P16" s="22" t="str">
        <f>"#REF!-P28"</f>
        <v>#REF!-P28</v>
      </c>
      <c r="Q16" s="209"/>
    </row>
    <row r="17" spans="1:17" s="23" customFormat="1" ht="12" customHeight="1">
      <c r="A17" s="86" t="s">
        <v>35</v>
      </c>
      <c r="B17" s="74">
        <v>3</v>
      </c>
      <c r="C17" s="15" t="s">
        <v>7</v>
      </c>
      <c r="D17" s="16">
        <v>45</v>
      </c>
      <c r="E17" s="16">
        <v>15</v>
      </c>
      <c r="F17" s="16"/>
      <c r="G17" s="18">
        <v>30</v>
      </c>
      <c r="H17" s="16"/>
      <c r="I17" s="16">
        <f>ROUNDUP(E17/15,0)</f>
        <v>1</v>
      </c>
      <c r="J17" s="120">
        <f t="shared" si="0"/>
        <v>2</v>
      </c>
      <c r="K17" s="19" t="str">
        <f t="shared" si="2"/>
        <v>#REF!/25</v>
      </c>
      <c r="L17" s="20">
        <v>0</v>
      </c>
      <c r="M17" s="20">
        <f>IF(G17&gt;0,1,0)</f>
        <v>1</v>
      </c>
      <c r="N17" s="21" t="str">
        <f>"#REF!/E29"</f>
        <v>#REF!/E29</v>
      </c>
      <c r="O17" s="22">
        <v>2.6</v>
      </c>
      <c r="P17" s="22" t="str">
        <f>"#REF!-P29"</f>
        <v>#REF!-P29</v>
      </c>
      <c r="Q17" s="209"/>
    </row>
    <row r="18" spans="1:17" s="23" customFormat="1" ht="12" customHeight="1">
      <c r="A18" s="138" t="s">
        <v>36</v>
      </c>
      <c r="B18" s="139">
        <v>3</v>
      </c>
      <c r="C18" s="140"/>
      <c r="D18" s="141">
        <v>30</v>
      </c>
      <c r="E18" s="142"/>
      <c r="F18" s="141"/>
      <c r="G18" s="143"/>
      <c r="H18" s="144"/>
      <c r="I18" s="141"/>
      <c r="J18" s="145"/>
      <c r="K18" s="19" t="str">
        <f t="shared" si="2"/>
        <v>#REF!/25</v>
      </c>
      <c r="L18" s="20">
        <v>0</v>
      </c>
      <c r="M18" s="20">
        <f>IF(G18&gt;0,1,0)</f>
        <v>0</v>
      </c>
      <c r="N18" s="21" t="str">
        <f>"#REF!/E30"</f>
        <v>#REF!/E30</v>
      </c>
      <c r="O18" s="22">
        <v>2.5</v>
      </c>
      <c r="P18" s="22" t="str">
        <f>"#REF!-P30"</f>
        <v>#REF!-P30</v>
      </c>
      <c r="Q18" s="209"/>
    </row>
    <row r="19" spans="1:17" s="23" customFormat="1" ht="12" customHeight="1">
      <c r="A19" s="121" t="s">
        <v>8</v>
      </c>
      <c r="B19" s="105">
        <f>SUM(B15:B18)</f>
        <v>8</v>
      </c>
      <c r="C19" s="106">
        <f>COUNTIF(C15:C18,"e")</f>
        <v>0</v>
      </c>
      <c r="D19" s="107">
        <f>SUM(D15:D18)</f>
        <v>105</v>
      </c>
      <c r="E19" s="107">
        <f>SUM(E15:E18)</f>
        <v>15</v>
      </c>
      <c r="F19" s="107">
        <f>SUM(F15:F18)</f>
        <v>0</v>
      </c>
      <c r="G19" s="107">
        <f>SUM(G15:G18)</f>
        <v>60</v>
      </c>
      <c r="H19" s="107"/>
      <c r="I19" s="107">
        <f>SUM(I15:I18)</f>
        <v>1</v>
      </c>
      <c r="J19" s="126">
        <f>SUM(J15:J18)</f>
        <v>4</v>
      </c>
      <c r="K19" s="19" t="str">
        <f t="shared" si="2"/>
        <v>#REF!/25</v>
      </c>
      <c r="L19" s="20">
        <v>0</v>
      </c>
      <c r="M19" s="20" t="e">
        <f>IF(#REF!&gt;0,1,0)</f>
        <v>#REF!</v>
      </c>
      <c r="N19" s="21" t="str">
        <f>"#REF!/E31"</f>
        <v>#REF!/E31</v>
      </c>
      <c r="O19" s="22">
        <v>2.2</v>
      </c>
      <c r="P19" s="22" t="str">
        <f>"#REF!-P31"</f>
        <v>#REF!-P31</v>
      </c>
      <c r="Q19" s="209"/>
    </row>
    <row r="20" spans="1:17" s="23" customFormat="1" ht="12" customHeight="1">
      <c r="A20" s="127" t="s">
        <v>11</v>
      </c>
      <c r="B20" s="93"/>
      <c r="C20" s="93"/>
      <c r="D20" s="93"/>
      <c r="E20" s="93"/>
      <c r="F20" s="93"/>
      <c r="G20" s="93"/>
      <c r="H20" s="93"/>
      <c r="I20" s="93"/>
      <c r="J20" s="125"/>
      <c r="K20" s="19" t="str">
        <f t="shared" si="2"/>
        <v>#REF!/25</v>
      </c>
      <c r="L20" s="20">
        <v>0</v>
      </c>
      <c r="M20" s="20" t="e">
        <f>IF(#REF!&gt;0,1,0)</f>
        <v>#REF!</v>
      </c>
      <c r="N20" s="21" t="str">
        <f>"#REF!/E32"</f>
        <v>#REF!/E32</v>
      </c>
      <c r="O20" s="22" t="e">
        <f>#REF!/25</f>
        <v>#REF!</v>
      </c>
      <c r="P20" s="22" t="str">
        <f>"#REF!-P32"</f>
        <v>#REF!-P32</v>
      </c>
      <c r="Q20" s="209"/>
    </row>
    <row r="21" spans="1:17" s="23" customFormat="1" ht="12" customHeight="1">
      <c r="A21" s="82" t="s">
        <v>47</v>
      </c>
      <c r="B21" s="41">
        <v>1</v>
      </c>
      <c r="C21" s="15" t="s">
        <v>7</v>
      </c>
      <c r="D21" s="16">
        <v>15</v>
      </c>
      <c r="E21" s="16">
        <v>0</v>
      </c>
      <c r="F21" s="16"/>
      <c r="G21" s="18">
        <v>15</v>
      </c>
      <c r="H21" s="16"/>
      <c r="I21" s="16">
        <f>ROUNDUP(E21/15,0)</f>
        <v>0</v>
      </c>
      <c r="J21" s="120">
        <f t="shared" si="0"/>
        <v>1</v>
      </c>
      <c r="K21" s="19" t="str">
        <f t="shared" si="2"/>
        <v>#REF!/25</v>
      </c>
      <c r="L21" s="25">
        <v>1</v>
      </c>
      <c r="M21" s="20" t="e">
        <f>IF(#REF!&gt;0,1,0)</f>
        <v>#REF!</v>
      </c>
      <c r="N21" s="30" t="str">
        <f>"#REF!/E33"</f>
        <v>#REF!/E33</v>
      </c>
      <c r="O21" s="22" t="e">
        <f>#REF!/25</f>
        <v>#REF!</v>
      </c>
      <c r="P21" s="22" t="str">
        <f>"#REF!-P33"</f>
        <v>#REF!-P33</v>
      </c>
      <c r="Q21" s="209"/>
    </row>
    <row r="22" spans="1:17" s="23" customFormat="1" ht="12" customHeight="1">
      <c r="A22" s="82" t="s">
        <v>48</v>
      </c>
      <c r="B22" s="41">
        <v>1</v>
      </c>
      <c r="C22" s="15" t="s">
        <v>7</v>
      </c>
      <c r="D22" s="16">
        <v>15</v>
      </c>
      <c r="E22" s="16">
        <v>0</v>
      </c>
      <c r="F22" s="16"/>
      <c r="G22" s="16">
        <v>15</v>
      </c>
      <c r="H22" s="16"/>
      <c r="I22" s="16">
        <f>ROUNDUP(E22/15,0)</f>
        <v>0</v>
      </c>
      <c r="J22" s="120">
        <f t="shared" si="0"/>
        <v>1</v>
      </c>
      <c r="K22" s="19"/>
      <c r="L22" s="25"/>
      <c r="M22" s="20"/>
      <c r="N22" s="30"/>
      <c r="O22" s="22"/>
      <c r="P22" s="22"/>
      <c r="Q22" s="209"/>
    </row>
    <row r="23" spans="1:17" s="23" customFormat="1" ht="12" customHeight="1">
      <c r="A23" s="138" t="s">
        <v>37</v>
      </c>
      <c r="B23" s="139">
        <v>3</v>
      </c>
      <c r="C23" s="140"/>
      <c r="D23" s="141">
        <v>30</v>
      </c>
      <c r="E23" s="141"/>
      <c r="F23" s="141"/>
      <c r="G23" s="141"/>
      <c r="H23" s="141"/>
      <c r="I23" s="141"/>
      <c r="J23" s="145"/>
      <c r="K23" s="19"/>
      <c r="L23" s="25"/>
      <c r="M23" s="20"/>
      <c r="N23" s="30"/>
      <c r="O23" s="22"/>
      <c r="P23" s="22"/>
      <c r="Q23" s="209"/>
    </row>
    <row r="24" spans="1:17" s="23" customFormat="1" ht="12" customHeight="1">
      <c r="A24" s="84" t="s">
        <v>38</v>
      </c>
      <c r="B24" s="45">
        <v>1</v>
      </c>
      <c r="C24" s="48" t="s">
        <v>7</v>
      </c>
      <c r="D24" s="49">
        <v>10</v>
      </c>
      <c r="E24" s="49"/>
      <c r="F24" s="49">
        <v>10</v>
      </c>
      <c r="G24" s="49"/>
      <c r="H24" s="49"/>
      <c r="I24" s="49"/>
      <c r="J24" s="85"/>
      <c r="K24" s="19"/>
      <c r="L24" s="25"/>
      <c r="M24" s="20"/>
      <c r="N24" s="30"/>
      <c r="O24" s="22"/>
      <c r="P24" s="22"/>
      <c r="Q24" s="209"/>
    </row>
    <row r="25" spans="1:17" s="23" customFormat="1" ht="12" customHeight="1" thickBot="1">
      <c r="A25" s="162" t="s">
        <v>8</v>
      </c>
      <c r="B25" s="163">
        <f>SUM(B21:B24)</f>
        <v>6</v>
      </c>
      <c r="C25" s="155">
        <f>COUNTIF(C19:C23,"e")</f>
        <v>0</v>
      </c>
      <c r="D25" s="156">
        <f>SUM(D21:D24)</f>
        <v>70</v>
      </c>
      <c r="E25" s="156">
        <f>SUM(E21:E24)</f>
        <v>0</v>
      </c>
      <c r="F25" s="156">
        <f>SUM(F21:F24)</f>
        <v>10</v>
      </c>
      <c r="G25" s="156">
        <f>SUM(G21:G24)</f>
        <v>30</v>
      </c>
      <c r="H25" s="156">
        <f>SUM(H21:H23)</f>
        <v>0</v>
      </c>
      <c r="I25" s="156">
        <f>SUM(I21:I23)</f>
        <v>0</v>
      </c>
      <c r="J25" s="164">
        <f>SUM(J21:J23)</f>
        <v>2</v>
      </c>
      <c r="K25" s="19" t="str">
        <f>"#REF!/25"</f>
        <v>#REF!/25</v>
      </c>
      <c r="L25" s="25">
        <v>1</v>
      </c>
      <c r="M25" s="20" t="e">
        <f>IF(#REF!&gt;0,1,0)</f>
        <v>#REF!</v>
      </c>
      <c r="N25" s="21" t="str">
        <f>"#REF!/E35"</f>
        <v>#REF!/E35</v>
      </c>
      <c r="O25" s="22" t="e">
        <f>#REF!/25</f>
        <v>#REF!</v>
      </c>
      <c r="P25" s="22" t="str">
        <f>"#REF!-P35"</f>
        <v>#REF!-P35</v>
      </c>
      <c r="Q25" s="210"/>
    </row>
    <row r="26" spans="1:17" s="23" customFormat="1" ht="12" customHeight="1" thickTop="1">
      <c r="A26" s="165" t="s">
        <v>12</v>
      </c>
      <c r="B26" s="166"/>
      <c r="C26" s="167"/>
      <c r="D26" s="168"/>
      <c r="E26" s="168"/>
      <c r="F26" s="168"/>
      <c r="G26" s="168"/>
      <c r="H26" s="168"/>
      <c r="I26" s="168"/>
      <c r="J26" s="169"/>
      <c r="K26" s="19" t="str">
        <f>"#REF!/25"</f>
        <v>#REF!/25</v>
      </c>
      <c r="L26" s="20">
        <v>0</v>
      </c>
      <c r="M26" s="20" t="e">
        <f>IF(#REF!&gt;0,1,0)</f>
        <v>#REF!</v>
      </c>
      <c r="N26" s="21" t="str">
        <f>"#REF!/E36"</f>
        <v>#REF!/E36</v>
      </c>
      <c r="O26" s="22">
        <v>1.3</v>
      </c>
      <c r="P26" s="22" t="str">
        <f>"#REF!-P36"</f>
        <v>#REF!-P36</v>
      </c>
      <c r="Q26" s="208" t="s">
        <v>82</v>
      </c>
    </row>
    <row r="27" spans="1:19" s="23" customFormat="1" ht="12" customHeight="1">
      <c r="A27" s="82" t="s">
        <v>49</v>
      </c>
      <c r="B27" s="56">
        <v>1</v>
      </c>
      <c r="C27" s="57" t="s">
        <v>7</v>
      </c>
      <c r="D27" s="58">
        <v>15</v>
      </c>
      <c r="E27" s="58">
        <v>0</v>
      </c>
      <c r="F27" s="58"/>
      <c r="G27" s="58">
        <v>15</v>
      </c>
      <c r="H27" s="58"/>
      <c r="I27" s="58">
        <v>0</v>
      </c>
      <c r="J27" s="131">
        <v>1</v>
      </c>
      <c r="K27" s="31">
        <f>SUM(K15:K26)</f>
        <v>0</v>
      </c>
      <c r="L27" s="20"/>
      <c r="M27" s="20"/>
      <c r="N27" s="21"/>
      <c r="O27" s="22"/>
      <c r="P27" s="22"/>
      <c r="Q27" s="209"/>
      <c r="S27" s="137"/>
    </row>
    <row r="28" spans="1:17" s="23" customFormat="1" ht="12" customHeight="1">
      <c r="A28" s="82" t="s">
        <v>50</v>
      </c>
      <c r="B28" s="45">
        <v>1</v>
      </c>
      <c r="C28" s="48" t="s">
        <v>7</v>
      </c>
      <c r="D28" s="49">
        <v>15</v>
      </c>
      <c r="E28" s="49">
        <v>0</v>
      </c>
      <c r="F28" s="49"/>
      <c r="G28" s="49">
        <v>15</v>
      </c>
      <c r="H28" s="49"/>
      <c r="I28" s="49">
        <v>0</v>
      </c>
      <c r="J28" s="85">
        <v>0</v>
      </c>
      <c r="K28" s="31"/>
      <c r="L28" s="20"/>
      <c r="M28" s="20"/>
      <c r="N28" s="21"/>
      <c r="O28" s="22"/>
      <c r="P28" s="22"/>
      <c r="Q28" s="209"/>
    </row>
    <row r="29" spans="1:17" s="23" customFormat="1" ht="12" customHeight="1">
      <c r="A29" s="196" t="s">
        <v>114</v>
      </c>
      <c r="B29" s="45">
        <v>1</v>
      </c>
      <c r="C29" s="48" t="s">
        <v>7</v>
      </c>
      <c r="D29" s="49">
        <v>15</v>
      </c>
      <c r="E29" s="49">
        <v>15</v>
      </c>
      <c r="F29" s="49"/>
      <c r="G29" s="49"/>
      <c r="H29" s="49"/>
      <c r="I29" s="49">
        <v>1</v>
      </c>
      <c r="J29" s="85">
        <v>0</v>
      </c>
      <c r="K29" s="19" t="str">
        <f>"#REF!/25"</f>
        <v>#REF!/25</v>
      </c>
      <c r="L29" s="20">
        <v>0</v>
      </c>
      <c r="M29" s="20">
        <f>IF(G21&gt;0,1,0)</f>
        <v>1</v>
      </c>
      <c r="N29" s="21" t="str">
        <f>"#REF!/E38"</f>
        <v>#REF!/E38</v>
      </c>
      <c r="O29" s="22">
        <v>2.8</v>
      </c>
      <c r="P29" s="22" t="str">
        <f>"#REF!-P38"</f>
        <v>#REF!-P38</v>
      </c>
      <c r="Q29" s="209"/>
    </row>
    <row r="30" spans="1:17" s="23" customFormat="1" ht="12" customHeight="1">
      <c r="A30" s="128" t="s">
        <v>8</v>
      </c>
      <c r="B30" s="103">
        <f>SUM(B27:B29)</f>
        <v>3</v>
      </c>
      <c r="C30" s="100">
        <f>COUNTIF(C24:C29,"e")</f>
        <v>0</v>
      </c>
      <c r="D30" s="104">
        <f aca="true" t="shared" si="3" ref="D30:I30">SUM(D27:D29)</f>
        <v>45</v>
      </c>
      <c r="E30" s="104">
        <f t="shared" si="3"/>
        <v>15</v>
      </c>
      <c r="F30" s="104">
        <f t="shared" si="3"/>
        <v>0</v>
      </c>
      <c r="G30" s="104">
        <f t="shared" si="3"/>
        <v>30</v>
      </c>
      <c r="H30" s="104">
        <f t="shared" si="3"/>
        <v>0</v>
      </c>
      <c r="I30" s="104">
        <f t="shared" si="3"/>
        <v>1</v>
      </c>
      <c r="J30" s="129">
        <f>SUM(J26:J29)</f>
        <v>1</v>
      </c>
      <c r="K30" s="19" t="str">
        <f>"#REF!/25"</f>
        <v>#REF!/25</v>
      </c>
      <c r="L30" s="25">
        <v>1</v>
      </c>
      <c r="M30" s="20" t="e">
        <f>IF(#REF!&gt;0,1,0)</f>
        <v>#REF!</v>
      </c>
      <c r="N30" s="21" t="str">
        <f>"#REF!/E35"</f>
        <v>#REF!/E35</v>
      </c>
      <c r="O30" s="22" t="e">
        <f>#REF!/25</f>
        <v>#REF!</v>
      </c>
      <c r="P30" s="22" t="str">
        <f>"#REF!-P35"</f>
        <v>#REF!-P35</v>
      </c>
      <c r="Q30" s="209"/>
    </row>
    <row r="31" spans="1:17" s="23" customFormat="1" ht="12" customHeight="1">
      <c r="A31" s="132" t="s">
        <v>13</v>
      </c>
      <c r="B31" s="94"/>
      <c r="C31" s="95"/>
      <c r="D31" s="96"/>
      <c r="E31" s="96"/>
      <c r="F31" s="96"/>
      <c r="G31" s="96"/>
      <c r="H31" s="96"/>
      <c r="I31" s="96"/>
      <c r="J31" s="130"/>
      <c r="K31" s="19"/>
      <c r="L31" s="20"/>
      <c r="M31" s="20"/>
      <c r="N31" s="21"/>
      <c r="O31" s="22"/>
      <c r="P31" s="22"/>
      <c r="Q31" s="209"/>
    </row>
    <row r="32" spans="1:17" s="23" customFormat="1" ht="12" customHeight="1">
      <c r="A32" s="82" t="s">
        <v>51</v>
      </c>
      <c r="B32" s="56">
        <v>1</v>
      </c>
      <c r="C32" s="57" t="s">
        <v>7</v>
      </c>
      <c r="D32" s="58">
        <v>15</v>
      </c>
      <c r="E32" s="58">
        <v>0</v>
      </c>
      <c r="F32" s="58"/>
      <c r="G32" s="58">
        <v>15</v>
      </c>
      <c r="H32" s="58"/>
      <c r="I32" s="58">
        <v>0</v>
      </c>
      <c r="J32" s="131">
        <v>1</v>
      </c>
      <c r="K32" s="19"/>
      <c r="L32" s="20"/>
      <c r="M32" s="20"/>
      <c r="N32" s="21"/>
      <c r="O32" s="22"/>
      <c r="P32" s="22"/>
      <c r="Q32" s="209"/>
    </row>
    <row r="33" spans="1:17" s="23" customFormat="1" ht="12" customHeight="1">
      <c r="A33" s="82" t="s">
        <v>52</v>
      </c>
      <c r="B33" s="45">
        <v>1</v>
      </c>
      <c r="C33" s="48" t="s">
        <v>7</v>
      </c>
      <c r="D33" s="49">
        <v>15</v>
      </c>
      <c r="E33" s="49">
        <v>0</v>
      </c>
      <c r="F33" s="49"/>
      <c r="G33" s="49">
        <v>15</v>
      </c>
      <c r="H33" s="49"/>
      <c r="I33" s="49">
        <v>0</v>
      </c>
      <c r="J33" s="85">
        <v>1</v>
      </c>
      <c r="K33" s="19"/>
      <c r="L33" s="20"/>
      <c r="M33" s="20"/>
      <c r="N33" s="21"/>
      <c r="O33" s="22"/>
      <c r="P33" s="22"/>
      <c r="Q33" s="209"/>
    </row>
    <row r="34" spans="1:17" s="23" customFormat="1" ht="12" customHeight="1">
      <c r="A34" s="84" t="s">
        <v>39</v>
      </c>
      <c r="B34" s="45">
        <v>2</v>
      </c>
      <c r="C34" s="48" t="s">
        <v>6</v>
      </c>
      <c r="D34" s="49">
        <v>15</v>
      </c>
      <c r="E34" s="49">
        <v>15</v>
      </c>
      <c r="F34" s="49"/>
      <c r="G34" s="49"/>
      <c r="H34" s="49"/>
      <c r="I34" s="49">
        <v>1</v>
      </c>
      <c r="J34" s="85">
        <v>0</v>
      </c>
      <c r="K34" s="19"/>
      <c r="L34" s="20"/>
      <c r="M34" s="20"/>
      <c r="N34" s="21"/>
      <c r="O34" s="22"/>
      <c r="P34" s="22"/>
      <c r="Q34" s="209"/>
    </row>
    <row r="35" spans="1:17" s="23" customFormat="1" ht="12" customHeight="1">
      <c r="A35" s="84" t="s">
        <v>40</v>
      </c>
      <c r="B35" s="45">
        <v>1</v>
      </c>
      <c r="C35" s="48" t="s">
        <v>7</v>
      </c>
      <c r="D35" s="49">
        <v>10</v>
      </c>
      <c r="E35" s="49"/>
      <c r="F35" s="49">
        <v>10</v>
      </c>
      <c r="G35" s="49"/>
      <c r="H35" s="49"/>
      <c r="I35" s="49"/>
      <c r="J35" s="85"/>
      <c r="K35" s="19"/>
      <c r="L35" s="20"/>
      <c r="M35" s="20"/>
      <c r="N35" s="21"/>
      <c r="O35" s="22"/>
      <c r="P35" s="22"/>
      <c r="Q35" s="209"/>
    </row>
    <row r="36" spans="1:17" s="23" customFormat="1" ht="12" customHeight="1" thickBot="1">
      <c r="A36" s="162" t="s">
        <v>8</v>
      </c>
      <c r="B36" s="163">
        <f>SUM(B32:B35)</f>
        <v>5</v>
      </c>
      <c r="C36" s="155">
        <f>COUNTIF(C30:C35,"e")</f>
        <v>1</v>
      </c>
      <c r="D36" s="156">
        <f aca="true" t="shared" si="4" ref="D36:J36">SUM(D32:D35)</f>
        <v>55</v>
      </c>
      <c r="E36" s="156">
        <f t="shared" si="4"/>
        <v>15</v>
      </c>
      <c r="F36" s="156">
        <f t="shared" si="4"/>
        <v>10</v>
      </c>
      <c r="G36" s="156">
        <f t="shared" si="4"/>
        <v>30</v>
      </c>
      <c r="H36" s="156">
        <f t="shared" si="4"/>
        <v>0</v>
      </c>
      <c r="I36" s="156">
        <f t="shared" si="4"/>
        <v>1</v>
      </c>
      <c r="J36" s="164">
        <f t="shared" si="4"/>
        <v>2</v>
      </c>
      <c r="K36" s="19" t="str">
        <f>"#REF!/25"</f>
        <v>#REF!/25</v>
      </c>
      <c r="L36" s="25">
        <v>1</v>
      </c>
      <c r="M36" s="20" t="e">
        <f>IF(#REF!&gt;0,1,0)</f>
        <v>#REF!</v>
      </c>
      <c r="N36" s="21" t="str">
        <f>"#REF!/E35"</f>
        <v>#REF!/E35</v>
      </c>
      <c r="O36" s="22" t="e">
        <f>#REF!/25</f>
        <v>#REF!</v>
      </c>
      <c r="P36" s="22" t="str">
        <f>"#REF!-P35"</f>
        <v>#REF!-P35</v>
      </c>
      <c r="Q36" s="210"/>
    </row>
    <row r="37" spans="1:17" s="54" customFormat="1" ht="12" customHeight="1" thickTop="1">
      <c r="A37" s="170" t="s">
        <v>14</v>
      </c>
      <c r="B37" s="171"/>
      <c r="C37" s="172"/>
      <c r="D37" s="173"/>
      <c r="E37" s="173"/>
      <c r="F37" s="173"/>
      <c r="G37" s="173"/>
      <c r="H37" s="173"/>
      <c r="I37" s="173"/>
      <c r="J37" s="174"/>
      <c r="K37" s="53"/>
      <c r="N37" s="55"/>
      <c r="Q37" s="211" t="s">
        <v>80</v>
      </c>
    </row>
    <row r="38" spans="1:17" s="23" customFormat="1" ht="12" customHeight="1">
      <c r="A38" s="82" t="s">
        <v>41</v>
      </c>
      <c r="B38" s="45">
        <v>1</v>
      </c>
      <c r="C38" s="48" t="s">
        <v>7</v>
      </c>
      <c r="D38" s="49">
        <v>15</v>
      </c>
      <c r="E38" s="49">
        <v>0</v>
      </c>
      <c r="F38" s="49"/>
      <c r="G38" s="49">
        <v>15</v>
      </c>
      <c r="H38" s="49"/>
      <c r="I38" s="49">
        <v>0</v>
      </c>
      <c r="J38" s="85">
        <v>1</v>
      </c>
      <c r="K38" s="19"/>
      <c r="L38" s="20"/>
      <c r="M38" s="20"/>
      <c r="N38" s="21"/>
      <c r="O38" s="22"/>
      <c r="P38" s="22"/>
      <c r="Q38" s="212"/>
    </row>
    <row r="39" spans="1:17" s="23" customFormat="1" ht="12" customHeight="1">
      <c r="A39" s="109" t="s">
        <v>42</v>
      </c>
      <c r="B39" s="51"/>
      <c r="C39" s="48" t="s">
        <v>7</v>
      </c>
      <c r="D39" s="52"/>
      <c r="E39" s="52"/>
      <c r="F39" s="52"/>
      <c r="G39" s="52"/>
      <c r="H39" s="52"/>
      <c r="I39" s="52"/>
      <c r="J39" s="135"/>
      <c r="K39" s="19"/>
      <c r="L39" s="20"/>
      <c r="M39" s="20"/>
      <c r="N39" s="21"/>
      <c r="O39" s="22"/>
      <c r="P39" s="22"/>
      <c r="Q39" s="212"/>
    </row>
    <row r="40" spans="1:17" s="23" customFormat="1" ht="12" customHeight="1">
      <c r="A40" s="136" t="s">
        <v>8</v>
      </c>
      <c r="B40" s="102">
        <f>SUM(B38:B39)</f>
        <v>1</v>
      </c>
      <c r="C40" s="100">
        <f>COUNTIF(C38:C39,"e")</f>
        <v>0</v>
      </c>
      <c r="D40" s="101">
        <f>SUM(D38:D39)</f>
        <v>15</v>
      </c>
      <c r="E40" s="101">
        <v>0</v>
      </c>
      <c r="F40" s="101">
        <f>SUM(F38:F39)</f>
        <v>0</v>
      </c>
      <c r="G40" s="101">
        <f>SUM(G38:G39)</f>
        <v>15</v>
      </c>
      <c r="H40" s="101">
        <f>SUM(H38:H39)</f>
        <v>0</v>
      </c>
      <c r="I40" s="101">
        <f>SUM(I38:I39)</f>
        <v>0</v>
      </c>
      <c r="J40" s="101">
        <f>SUM(J38:J39)</f>
        <v>1</v>
      </c>
      <c r="K40" s="19" t="str">
        <f>"#REF!/25"</f>
        <v>#REF!/25</v>
      </c>
      <c r="L40" s="25">
        <v>1</v>
      </c>
      <c r="M40" s="20" t="e">
        <f>IF(#REF!&gt;0,1,0)</f>
        <v>#REF!</v>
      </c>
      <c r="N40" s="21" t="str">
        <f>"#REF!/E35"</f>
        <v>#REF!/E35</v>
      </c>
      <c r="O40" s="22" t="e">
        <f>#REF!/25</f>
        <v>#REF!</v>
      </c>
      <c r="P40" s="22" t="str">
        <f>"#REF!-P35"</f>
        <v>#REF!-P35</v>
      </c>
      <c r="Q40" s="212"/>
    </row>
    <row r="41" spans="1:17" s="23" customFormat="1" ht="12" customHeight="1">
      <c r="A41" s="133" t="s">
        <v>15</v>
      </c>
      <c r="B41" s="97"/>
      <c r="C41" s="98"/>
      <c r="D41" s="99"/>
      <c r="E41" s="99"/>
      <c r="F41" s="99"/>
      <c r="G41" s="99"/>
      <c r="H41" s="99"/>
      <c r="I41" s="99"/>
      <c r="J41" s="134"/>
      <c r="K41" s="19"/>
      <c r="L41" s="20"/>
      <c r="M41" s="20"/>
      <c r="N41" s="21"/>
      <c r="O41" s="22"/>
      <c r="P41" s="22"/>
      <c r="Q41" s="212"/>
    </row>
    <row r="42" spans="1:17" s="23" customFormat="1" ht="12" customHeight="1">
      <c r="A42" s="84" t="s">
        <v>74</v>
      </c>
      <c r="B42" s="45">
        <v>1</v>
      </c>
      <c r="C42" s="48" t="s">
        <v>7</v>
      </c>
      <c r="D42" s="49">
        <v>10</v>
      </c>
      <c r="E42" s="49"/>
      <c r="F42" s="49">
        <v>10</v>
      </c>
      <c r="G42" s="49"/>
      <c r="H42" s="49"/>
      <c r="I42" s="49"/>
      <c r="J42" s="85"/>
      <c r="K42" s="19"/>
      <c r="L42" s="20"/>
      <c r="M42" s="20"/>
      <c r="N42" s="21"/>
      <c r="O42" s="22"/>
      <c r="P42" s="22"/>
      <c r="Q42" s="212"/>
    </row>
    <row r="43" spans="1:17" s="23" customFormat="1" ht="12" customHeight="1">
      <c r="A43" s="84" t="s">
        <v>77</v>
      </c>
      <c r="B43" s="45"/>
      <c r="C43" s="48" t="s">
        <v>7</v>
      </c>
      <c r="D43" s="49"/>
      <c r="E43" s="49"/>
      <c r="F43" s="49"/>
      <c r="G43" s="49"/>
      <c r="H43" s="49"/>
      <c r="I43" s="49"/>
      <c r="J43" s="85"/>
      <c r="K43" s="19" t="str">
        <f>"#REF!/25"</f>
        <v>#REF!/25</v>
      </c>
      <c r="L43" s="20">
        <v>0</v>
      </c>
      <c r="M43" s="20">
        <f>IF(G22&gt;0,1,0)</f>
        <v>1</v>
      </c>
      <c r="N43" s="21" t="str">
        <f>"#REF!/E39"</f>
        <v>#REF!/E39</v>
      </c>
      <c r="O43" s="22">
        <v>2.5</v>
      </c>
      <c r="P43" s="22" t="str">
        <f>"#REF!-P39"</f>
        <v>#REF!-P39</v>
      </c>
      <c r="Q43" s="212"/>
    </row>
    <row r="44" spans="1:17" s="23" customFormat="1" ht="12" customHeight="1" thickBot="1">
      <c r="A44" s="153" t="s">
        <v>8</v>
      </c>
      <c r="B44" s="175">
        <f>SUM(B42:B43)</f>
        <v>1</v>
      </c>
      <c r="C44" s="155">
        <f>COUNTIF(C42:C43,"e")</f>
        <v>0</v>
      </c>
      <c r="D44" s="176">
        <f>SUM(D42:D43)</f>
        <v>10</v>
      </c>
      <c r="E44" s="176">
        <f aca="true" t="shared" si="5" ref="E44:J44">SUM(E42:E43)</f>
        <v>0</v>
      </c>
      <c r="F44" s="176">
        <f t="shared" si="5"/>
        <v>10</v>
      </c>
      <c r="G44" s="176">
        <f t="shared" si="5"/>
        <v>0</v>
      </c>
      <c r="H44" s="176">
        <f t="shared" si="5"/>
        <v>0</v>
      </c>
      <c r="I44" s="176">
        <f t="shared" si="5"/>
        <v>0</v>
      </c>
      <c r="J44" s="177">
        <f t="shared" si="5"/>
        <v>0</v>
      </c>
      <c r="K44" s="19" t="str">
        <f>"#REF!/25"</f>
        <v>#REF!/25</v>
      </c>
      <c r="L44" s="25">
        <v>1</v>
      </c>
      <c r="M44" s="20" t="e">
        <f>IF(#REF!&gt;0,1,0)</f>
        <v>#REF!</v>
      </c>
      <c r="N44" s="21" t="str">
        <f>"#REF!/E35"</f>
        <v>#REF!/E35</v>
      </c>
      <c r="O44" s="22" t="e">
        <f>#REF!/25</f>
        <v>#REF!</v>
      </c>
      <c r="P44" s="22" t="str">
        <f>"#REF!-P35"</f>
        <v>#REF!-P35</v>
      </c>
      <c r="Q44" s="213"/>
    </row>
    <row r="45" spans="1:16" s="23" customFormat="1" ht="10.5" customHeight="1" thickBot="1" thickTop="1">
      <c r="A45" s="178"/>
      <c r="B45" s="179"/>
      <c r="C45" s="180"/>
      <c r="D45" s="181"/>
      <c r="E45" s="181"/>
      <c r="F45" s="181"/>
      <c r="G45" s="181"/>
      <c r="H45" s="181"/>
      <c r="I45" s="181"/>
      <c r="J45" s="182"/>
      <c r="K45" s="19"/>
      <c r="L45" s="20"/>
      <c r="M45" s="20"/>
      <c r="N45" s="21"/>
      <c r="O45" s="22"/>
      <c r="P45" s="22"/>
    </row>
    <row r="46" spans="1:16" s="23" customFormat="1" ht="12" customHeight="1" thickBot="1">
      <c r="A46" s="190" t="s">
        <v>85</v>
      </c>
      <c r="B46" s="191">
        <f>SUM(B44+B40+B36+B30+B25+B19+B13+B8)</f>
        <v>35</v>
      </c>
      <c r="C46" s="192"/>
      <c r="D46" s="193">
        <f>D8+D13+D19+D25+D30+D36+D40+D44</f>
        <v>430</v>
      </c>
      <c r="E46" s="193"/>
      <c r="F46" s="193"/>
      <c r="G46" s="193"/>
      <c r="H46" s="193"/>
      <c r="I46" s="194"/>
      <c r="J46" s="195"/>
      <c r="K46" s="19" t="str">
        <f>"#REF!/25"</f>
        <v>#REF!/25</v>
      </c>
      <c r="L46" s="20">
        <v>0</v>
      </c>
      <c r="M46" s="20" t="e">
        <f>IF(#REF!&gt;0,1,0)</f>
        <v>#REF!</v>
      </c>
      <c r="N46" s="21" t="str">
        <f>"#REF!/E40"</f>
        <v>#REF!/E40</v>
      </c>
      <c r="O46" s="22">
        <v>2.6</v>
      </c>
      <c r="P46" s="22" t="str">
        <f>"#REF!-P40"</f>
        <v>#REF!-P40</v>
      </c>
    </row>
    <row r="47" spans="1:16" s="23" customFormat="1" ht="12" customHeight="1" thickBot="1">
      <c r="A47" s="183"/>
      <c r="B47" s="184"/>
      <c r="C47" s="185"/>
      <c r="D47" s="186"/>
      <c r="E47" s="187"/>
      <c r="F47" s="187"/>
      <c r="G47" s="187"/>
      <c r="H47" s="187"/>
      <c r="I47" s="188"/>
      <c r="J47" s="189"/>
      <c r="K47" s="19"/>
      <c r="L47" s="20"/>
      <c r="M47" s="20"/>
      <c r="N47" s="21"/>
      <c r="O47" s="22"/>
      <c r="P47" s="22"/>
    </row>
    <row r="48" spans="1:16" s="23" customFormat="1" ht="12" customHeight="1">
      <c r="A48" s="111"/>
      <c r="B48" s="112"/>
      <c r="C48" s="113"/>
      <c r="D48" s="114"/>
      <c r="E48" s="115"/>
      <c r="F48" s="116"/>
      <c r="G48" s="117"/>
      <c r="H48" s="118"/>
      <c r="I48" s="119"/>
      <c r="J48" s="119"/>
      <c r="K48" s="19"/>
      <c r="L48" s="20"/>
      <c r="M48" s="20"/>
      <c r="N48" s="21"/>
      <c r="O48" s="22"/>
      <c r="P48" s="22"/>
    </row>
    <row r="49" spans="1:16" s="34" customFormat="1" ht="22.5" customHeight="1">
      <c r="A49" s="110" t="s">
        <v>83</v>
      </c>
      <c r="B49" s="42"/>
      <c r="C49" s="75"/>
      <c r="D49" s="75"/>
      <c r="E49" s="75"/>
      <c r="F49" s="75"/>
      <c r="G49" s="75"/>
      <c r="H49" s="75"/>
      <c r="I49" s="3"/>
      <c r="J49" s="9"/>
      <c r="K49" s="32"/>
      <c r="L49" s="33"/>
      <c r="M49" s="33"/>
      <c r="O49" s="33"/>
      <c r="P49" s="33"/>
    </row>
    <row r="50" spans="1:16" s="34" customFormat="1" ht="12" customHeight="1">
      <c r="A50" s="1" t="s">
        <v>93</v>
      </c>
      <c r="B50" s="42"/>
      <c r="C50" s="221"/>
      <c r="D50" s="222"/>
      <c r="E50" s="222"/>
      <c r="F50" s="150"/>
      <c r="G50" s="150"/>
      <c r="H50" s="150"/>
      <c r="I50" s="150"/>
      <c r="J50" s="150"/>
      <c r="K50" s="32"/>
      <c r="L50" s="33"/>
      <c r="M50" s="33"/>
      <c r="O50" s="33"/>
      <c r="P50" s="33"/>
    </row>
    <row r="51" spans="1:16" s="34" customFormat="1" ht="12" customHeight="1">
      <c r="A51" s="1" t="s">
        <v>94</v>
      </c>
      <c r="B51" s="42"/>
      <c r="C51" s="217"/>
      <c r="D51" s="218"/>
      <c r="E51" s="218"/>
      <c r="F51" s="218"/>
      <c r="G51" s="218"/>
      <c r="H51" s="218"/>
      <c r="I51" s="218"/>
      <c r="J51" s="218"/>
      <c r="K51" s="32"/>
      <c r="L51" s="33"/>
      <c r="M51" s="33"/>
      <c r="O51" s="33"/>
      <c r="P51" s="33"/>
    </row>
    <row r="52" spans="1:10" s="34" customFormat="1" ht="12" customHeight="1">
      <c r="A52" s="1" t="s">
        <v>95</v>
      </c>
      <c r="B52" s="42"/>
      <c r="C52" s="219"/>
      <c r="D52" s="220"/>
      <c r="E52" s="220"/>
      <c r="F52" s="220"/>
      <c r="G52" s="220"/>
      <c r="H52" s="220"/>
      <c r="I52" s="220"/>
      <c r="J52" s="220"/>
    </row>
    <row r="53" spans="1:16" s="34" customFormat="1" ht="12" customHeight="1">
      <c r="A53" s="1" t="s">
        <v>96</v>
      </c>
      <c r="B53" s="42"/>
      <c r="C53" s="3"/>
      <c r="D53" s="3"/>
      <c r="E53" s="3"/>
      <c r="F53" s="3"/>
      <c r="G53" s="3"/>
      <c r="H53" s="3"/>
      <c r="I53" s="3"/>
      <c r="J53" s="9"/>
      <c r="K53" s="32"/>
      <c r="L53" s="33"/>
      <c r="M53" s="33"/>
      <c r="O53" s="33"/>
      <c r="P53" s="33"/>
    </row>
    <row r="54" spans="1:16" s="37" customFormat="1" ht="12" customHeight="1">
      <c r="A54" s="1" t="s">
        <v>97</v>
      </c>
      <c r="B54" s="42"/>
      <c r="C54" s="3"/>
      <c r="D54" s="3"/>
      <c r="E54" s="3"/>
      <c r="F54" s="3"/>
      <c r="G54" s="3" t="s">
        <v>91</v>
      </c>
      <c r="H54" s="3"/>
      <c r="I54" s="3"/>
      <c r="J54" s="9"/>
      <c r="K54" s="35"/>
      <c r="L54" s="36"/>
      <c r="M54" s="36"/>
      <c r="O54" s="36"/>
      <c r="P54" s="36"/>
    </row>
    <row r="55" spans="1:16" s="34" customFormat="1" ht="12" customHeight="1">
      <c r="A55" s="1" t="s">
        <v>98</v>
      </c>
      <c r="B55" s="42"/>
      <c r="C55" s="3"/>
      <c r="D55" s="3"/>
      <c r="E55" s="3"/>
      <c r="F55" s="151"/>
      <c r="G55" s="152" t="s">
        <v>92</v>
      </c>
      <c r="H55" s="151"/>
      <c r="I55" s="3"/>
      <c r="J55" s="9"/>
      <c r="K55" s="32"/>
      <c r="L55" s="33"/>
      <c r="M55" s="33"/>
      <c r="O55" s="33"/>
      <c r="P55" s="33"/>
    </row>
    <row r="56" spans="1:16" s="34" customFormat="1" ht="12" customHeight="1">
      <c r="A56" s="1"/>
      <c r="B56" s="42"/>
      <c r="C56" s="3"/>
      <c r="D56" s="3"/>
      <c r="E56" s="3"/>
      <c r="F56" s="3"/>
      <c r="G56" s="3"/>
      <c r="H56" s="3"/>
      <c r="I56" s="3"/>
      <c r="J56" s="9"/>
      <c r="K56" s="32"/>
      <c r="L56" s="33"/>
      <c r="M56" s="33"/>
      <c r="O56" s="33"/>
      <c r="P56" s="33"/>
    </row>
    <row r="57" ht="12.75">
      <c r="J57" s="9"/>
    </row>
    <row r="58" spans="1:16" s="34" customFormat="1" ht="12" customHeight="1">
      <c r="A58" s="1"/>
      <c r="B58" s="42"/>
      <c r="C58" s="3"/>
      <c r="D58" s="3"/>
      <c r="E58" s="3"/>
      <c r="F58" s="3"/>
      <c r="G58" s="3"/>
      <c r="H58" s="3"/>
      <c r="I58" s="3"/>
      <c r="J58" s="9"/>
      <c r="K58" s="32"/>
      <c r="L58" s="33"/>
      <c r="M58" s="33"/>
      <c r="O58" s="33"/>
      <c r="P58" s="33"/>
    </row>
    <row r="59" spans="1:16" s="34" customFormat="1" ht="12" customHeight="1">
      <c r="A59" s="1"/>
      <c r="B59" s="42"/>
      <c r="C59" s="3"/>
      <c r="D59" s="3"/>
      <c r="E59" s="3"/>
      <c r="F59" s="3"/>
      <c r="G59" s="3"/>
      <c r="H59" s="3"/>
      <c r="I59" s="3"/>
      <c r="J59" s="9"/>
      <c r="K59" s="32"/>
      <c r="L59" s="33"/>
      <c r="M59" s="33"/>
      <c r="O59" s="33"/>
      <c r="P59" s="33"/>
    </row>
    <row r="60" spans="1:16" s="34" customFormat="1" ht="12" customHeight="1">
      <c r="A60" s="1"/>
      <c r="B60" s="42"/>
      <c r="C60" s="3"/>
      <c r="D60" s="3"/>
      <c r="E60" s="3"/>
      <c r="F60" s="3"/>
      <c r="G60" s="3"/>
      <c r="H60" s="3"/>
      <c r="I60" s="3"/>
      <c r="J60" s="9"/>
      <c r="K60" s="32"/>
      <c r="L60" s="33"/>
      <c r="M60" s="33"/>
      <c r="O60" s="33"/>
      <c r="P60" s="33"/>
    </row>
    <row r="61" spans="1:16" s="37" customFormat="1" ht="12" customHeight="1">
      <c r="A61" s="1"/>
      <c r="B61" s="42"/>
      <c r="C61" s="3"/>
      <c r="D61" s="3"/>
      <c r="E61" s="3"/>
      <c r="F61" s="3"/>
      <c r="G61" s="3"/>
      <c r="H61" s="3"/>
      <c r="I61" s="3"/>
      <c r="J61" s="9"/>
      <c r="K61" s="35"/>
      <c r="L61" s="36"/>
      <c r="M61" s="36"/>
      <c r="O61" s="36"/>
      <c r="P61" s="36"/>
    </row>
    <row r="62" spans="1:16" s="34" customFormat="1" ht="12" customHeight="1">
      <c r="A62" s="1"/>
      <c r="B62" s="42"/>
      <c r="C62" s="3"/>
      <c r="D62" s="3"/>
      <c r="E62" s="3"/>
      <c r="F62" s="3"/>
      <c r="G62" s="3"/>
      <c r="H62" s="3"/>
      <c r="I62" s="3"/>
      <c r="J62" s="9"/>
      <c r="K62" s="32"/>
      <c r="L62" s="33"/>
      <c r="M62" s="33"/>
      <c r="O62" s="33"/>
      <c r="P62" s="33"/>
    </row>
    <row r="63" spans="1:16" s="37" customFormat="1" ht="12" customHeight="1">
      <c r="A63" s="1"/>
      <c r="B63" s="42"/>
      <c r="C63" s="3"/>
      <c r="D63" s="3"/>
      <c r="E63" s="3"/>
      <c r="F63" s="3"/>
      <c r="G63" s="3"/>
      <c r="H63" s="3"/>
      <c r="I63" s="3"/>
      <c r="J63" s="9"/>
      <c r="K63" s="35"/>
      <c r="L63" s="36"/>
      <c r="M63" s="36"/>
      <c r="O63" s="36"/>
      <c r="P63" s="36"/>
    </row>
    <row r="64" spans="1:16" s="40" customFormat="1" ht="12.75">
      <c r="A64" s="1"/>
      <c r="B64" s="42"/>
      <c r="C64" s="3"/>
      <c r="D64" s="3"/>
      <c r="E64" s="3"/>
      <c r="F64" s="3"/>
      <c r="G64" s="3"/>
      <c r="H64" s="3"/>
      <c r="I64" s="3"/>
      <c r="J64" s="9"/>
      <c r="K64" s="38"/>
      <c r="L64" s="39"/>
      <c r="M64" s="39"/>
      <c r="O64" s="39"/>
      <c r="P64" s="39"/>
    </row>
    <row r="65" spans="1:16" s="40" customFormat="1" ht="12.75">
      <c r="A65" s="1"/>
      <c r="B65" s="42"/>
      <c r="C65" s="3"/>
      <c r="D65" s="3"/>
      <c r="E65" s="3"/>
      <c r="F65" s="3"/>
      <c r="G65" s="3"/>
      <c r="H65" s="3"/>
      <c r="I65" s="3"/>
      <c r="J65" s="9"/>
      <c r="K65" s="38"/>
      <c r="L65" s="39"/>
      <c r="M65" s="39"/>
      <c r="O65" s="39"/>
      <c r="P65" s="39"/>
    </row>
    <row r="66" spans="1:16" s="40" customFormat="1" ht="12.75">
      <c r="A66" s="1"/>
      <c r="B66" s="42"/>
      <c r="C66" s="3"/>
      <c r="D66" s="3"/>
      <c r="E66" s="3"/>
      <c r="F66" s="3"/>
      <c r="G66" s="3"/>
      <c r="H66" s="3"/>
      <c r="I66" s="3"/>
      <c r="J66" s="9"/>
      <c r="K66" s="38"/>
      <c r="L66" s="39"/>
      <c r="M66" s="39"/>
      <c r="O66" s="39"/>
      <c r="P66" s="39"/>
    </row>
    <row r="67" spans="1:16" s="40" customFormat="1" ht="12.75">
      <c r="A67" s="1"/>
      <c r="B67" s="42"/>
      <c r="C67" s="3"/>
      <c r="D67" s="3"/>
      <c r="E67" s="3"/>
      <c r="F67" s="3"/>
      <c r="G67" s="3"/>
      <c r="H67" s="3"/>
      <c r="I67" s="3"/>
      <c r="J67" s="9"/>
      <c r="K67" s="38"/>
      <c r="L67" s="39"/>
      <c r="M67" s="39"/>
      <c r="O67" s="39"/>
      <c r="P67" s="39"/>
    </row>
    <row r="68" spans="1:16" s="40" customFormat="1" ht="12.75">
      <c r="A68" s="1"/>
      <c r="B68" s="42"/>
      <c r="C68" s="3"/>
      <c r="D68" s="3"/>
      <c r="E68" s="3"/>
      <c r="F68" s="3"/>
      <c r="G68" s="3"/>
      <c r="H68" s="3"/>
      <c r="I68" s="3"/>
      <c r="J68" s="9"/>
      <c r="K68" s="38"/>
      <c r="L68" s="39"/>
      <c r="M68" s="39"/>
      <c r="O68" s="39"/>
      <c r="P68" s="39"/>
    </row>
    <row r="69" spans="1:16" s="40" customFormat="1" ht="12.75">
      <c r="A69" s="1"/>
      <c r="B69" s="42"/>
      <c r="C69" s="3"/>
      <c r="D69" s="3"/>
      <c r="E69" s="3"/>
      <c r="F69" s="3"/>
      <c r="G69" s="3"/>
      <c r="H69" s="3"/>
      <c r="I69" s="3"/>
      <c r="J69" s="9"/>
      <c r="K69" s="38"/>
      <c r="L69" s="39"/>
      <c r="M69" s="39"/>
      <c r="O69" s="39"/>
      <c r="P69" s="39"/>
    </row>
    <row r="70" spans="1:16" s="40" customFormat="1" ht="12.75">
      <c r="A70" s="1"/>
      <c r="B70" s="42"/>
      <c r="C70" s="3"/>
      <c r="D70" s="3"/>
      <c r="E70" s="3"/>
      <c r="F70" s="3"/>
      <c r="G70" s="3"/>
      <c r="H70" s="3"/>
      <c r="I70" s="3"/>
      <c r="J70" s="9"/>
      <c r="K70" s="38"/>
      <c r="L70" s="39"/>
      <c r="M70" s="39"/>
      <c r="O70" s="39"/>
      <c r="P70" s="39"/>
    </row>
    <row r="71" spans="1:16" s="40" customFormat="1" ht="12.75">
      <c r="A71" s="1"/>
      <c r="B71" s="42"/>
      <c r="C71" s="3"/>
      <c r="D71" s="3"/>
      <c r="E71" s="3"/>
      <c r="F71" s="3"/>
      <c r="G71" s="3"/>
      <c r="H71" s="3"/>
      <c r="I71" s="3"/>
      <c r="J71" s="9"/>
      <c r="K71" s="38"/>
      <c r="L71" s="39"/>
      <c r="M71" s="39"/>
      <c r="O71" s="39"/>
      <c r="P71" s="39"/>
    </row>
    <row r="72" spans="1:16" s="40" customFormat="1" ht="12.75">
      <c r="A72" s="1"/>
      <c r="B72" s="42"/>
      <c r="C72" s="3"/>
      <c r="D72" s="3"/>
      <c r="E72" s="3"/>
      <c r="F72" s="3"/>
      <c r="G72" s="3"/>
      <c r="H72" s="3"/>
      <c r="I72" s="3"/>
      <c r="J72" s="9"/>
      <c r="K72" s="38"/>
      <c r="L72" s="39"/>
      <c r="M72" s="39"/>
      <c r="O72" s="39"/>
      <c r="P72" s="39"/>
    </row>
    <row r="73" spans="1:16" s="40" customFormat="1" ht="12.75">
      <c r="A73" s="1"/>
      <c r="B73" s="42"/>
      <c r="C73" s="3"/>
      <c r="D73" s="3"/>
      <c r="E73" s="3"/>
      <c r="F73" s="3"/>
      <c r="G73" s="3"/>
      <c r="H73" s="3"/>
      <c r="I73" s="3"/>
      <c r="J73" s="9"/>
      <c r="K73" s="38"/>
      <c r="L73" s="39"/>
      <c r="M73" s="39"/>
      <c r="O73" s="39"/>
      <c r="P73" s="39"/>
    </row>
    <row r="74" spans="1:16" s="40" customFormat="1" ht="12.75">
      <c r="A74" s="1"/>
      <c r="B74" s="42"/>
      <c r="C74" s="3"/>
      <c r="D74" s="3"/>
      <c r="E74" s="3"/>
      <c r="F74" s="3"/>
      <c r="G74" s="3"/>
      <c r="H74" s="3"/>
      <c r="I74" s="3"/>
      <c r="J74" s="9"/>
      <c r="K74" s="38"/>
      <c r="L74" s="39"/>
      <c r="M74" s="39"/>
      <c r="O74" s="39"/>
      <c r="P74" s="39"/>
    </row>
    <row r="75" spans="1:16" s="40" customFormat="1" ht="12.75">
      <c r="A75" s="1"/>
      <c r="B75" s="42"/>
      <c r="C75" s="3"/>
      <c r="D75" s="3"/>
      <c r="E75" s="3"/>
      <c r="F75" s="3"/>
      <c r="G75" s="3"/>
      <c r="H75" s="3"/>
      <c r="I75" s="3"/>
      <c r="J75" s="9"/>
      <c r="K75" s="38"/>
      <c r="L75" s="39"/>
      <c r="M75" s="39"/>
      <c r="O75" s="39"/>
      <c r="P75" s="39"/>
    </row>
    <row r="76" spans="1:16" s="40" customFormat="1" ht="12.75">
      <c r="A76" s="1"/>
      <c r="B76" s="42"/>
      <c r="C76" s="3"/>
      <c r="D76" s="3"/>
      <c r="E76" s="3"/>
      <c r="F76" s="3"/>
      <c r="G76" s="3"/>
      <c r="H76" s="3"/>
      <c r="I76" s="3"/>
      <c r="J76" s="9"/>
      <c r="K76" s="38"/>
      <c r="L76" s="39"/>
      <c r="M76" s="39"/>
      <c r="O76" s="39"/>
      <c r="P76" s="39"/>
    </row>
    <row r="77" ht="12.75">
      <c r="J77" s="9"/>
    </row>
    <row r="78" ht="12.75">
      <c r="J78" s="9"/>
    </row>
    <row r="79" ht="12.75">
      <c r="J79" s="9"/>
    </row>
    <row r="80" ht="12.75">
      <c r="J80" s="9"/>
    </row>
    <row r="81" ht="12.75">
      <c r="J81" s="9"/>
    </row>
    <row r="82" ht="12.75">
      <c r="J82" s="9"/>
    </row>
    <row r="83" ht="12.75">
      <c r="J83" s="9"/>
    </row>
    <row r="84" ht="12.75">
      <c r="J84" s="9"/>
    </row>
    <row r="85" ht="12.75">
      <c r="J85" s="9"/>
    </row>
    <row r="86" ht="12.75">
      <c r="J86" s="9"/>
    </row>
    <row r="87" ht="12.75">
      <c r="J87" s="9"/>
    </row>
    <row r="88" ht="12.75">
      <c r="J88" s="9"/>
    </row>
    <row r="89" ht="12.75">
      <c r="J89" s="9"/>
    </row>
    <row r="90" ht="12.75">
      <c r="J90" s="9"/>
    </row>
    <row r="91" ht="12.75">
      <c r="J91" s="9"/>
    </row>
    <row r="92" ht="12.75">
      <c r="J92" s="9"/>
    </row>
    <row r="93" ht="12.75">
      <c r="J93" s="9"/>
    </row>
    <row r="94" ht="12.75">
      <c r="J94" s="9"/>
    </row>
    <row r="95" ht="12.75">
      <c r="J95" s="9"/>
    </row>
    <row r="96" ht="12.75">
      <c r="J96" s="9"/>
    </row>
    <row r="97" ht="12.75">
      <c r="J97" s="9"/>
    </row>
    <row r="98" ht="12.75">
      <c r="J98" s="9"/>
    </row>
    <row r="99" ht="12.75">
      <c r="J99" s="9"/>
    </row>
    <row r="100" ht="12.75">
      <c r="J100" s="9"/>
    </row>
    <row r="101" ht="12.75">
      <c r="J101" s="9"/>
    </row>
    <row r="102" ht="12.75">
      <c r="J102" s="9"/>
    </row>
    <row r="103" ht="12.75">
      <c r="J103" s="9"/>
    </row>
    <row r="104" ht="12.75">
      <c r="J104" s="9"/>
    </row>
    <row r="105" ht="12.75">
      <c r="J105" s="9"/>
    </row>
    <row r="106" ht="12.75">
      <c r="J106" s="9"/>
    </row>
    <row r="107" ht="12.75">
      <c r="J107" s="9"/>
    </row>
    <row r="108" ht="12.75">
      <c r="J108" s="9"/>
    </row>
    <row r="109" ht="12.75">
      <c r="J109" s="9"/>
    </row>
    <row r="110" ht="12.75">
      <c r="J110" s="9"/>
    </row>
    <row r="111" ht="12.75">
      <c r="J111" s="9"/>
    </row>
    <row r="112" ht="12.75">
      <c r="J112" s="9"/>
    </row>
    <row r="113" ht="12.75">
      <c r="J113" s="9"/>
    </row>
    <row r="114" ht="12.75">
      <c r="J114" s="9"/>
    </row>
    <row r="115" ht="12.75">
      <c r="J115" s="9"/>
    </row>
    <row r="116" ht="12.75">
      <c r="J116" s="9"/>
    </row>
    <row r="117" ht="12.75">
      <c r="J117" s="9"/>
    </row>
    <row r="118" ht="12.75">
      <c r="J118" s="9"/>
    </row>
    <row r="119" ht="12.75">
      <c r="J119" s="9"/>
    </row>
    <row r="120" ht="12.75">
      <c r="J120" s="9"/>
    </row>
    <row r="121" ht="12.75">
      <c r="J121" s="9"/>
    </row>
    <row r="122" ht="12.75">
      <c r="J122" s="9"/>
    </row>
    <row r="123" ht="12.75">
      <c r="J123" s="9"/>
    </row>
    <row r="124" ht="12.75">
      <c r="J124" s="9"/>
    </row>
    <row r="125" ht="12.75">
      <c r="J125" s="9"/>
    </row>
    <row r="126" ht="12.75">
      <c r="J126" s="9"/>
    </row>
    <row r="127" ht="12.75">
      <c r="J127" s="9"/>
    </row>
    <row r="128" ht="12.75">
      <c r="J128" s="9"/>
    </row>
    <row r="129" ht="12.75">
      <c r="J129" s="9"/>
    </row>
    <row r="130" ht="12.75">
      <c r="J130" s="9"/>
    </row>
    <row r="131" ht="12.75">
      <c r="J131" s="9"/>
    </row>
    <row r="132" ht="12.75">
      <c r="J132" s="9"/>
    </row>
    <row r="133" ht="12.75">
      <c r="J133" s="9"/>
    </row>
    <row r="134" ht="12.75">
      <c r="J134" s="9"/>
    </row>
    <row r="135" ht="12.75">
      <c r="J135" s="9"/>
    </row>
    <row r="136" ht="12.75">
      <c r="J136" s="9"/>
    </row>
    <row r="137" ht="12.75">
      <c r="J137" s="9"/>
    </row>
    <row r="138" ht="12.75">
      <c r="J138" s="9"/>
    </row>
    <row r="139" ht="12.75">
      <c r="J139" s="9"/>
    </row>
    <row r="140" ht="12.75">
      <c r="J140" s="9"/>
    </row>
    <row r="141" ht="12.75">
      <c r="J141" s="9"/>
    </row>
    <row r="142" ht="12.75">
      <c r="J142" s="9"/>
    </row>
    <row r="143" ht="12.75">
      <c r="J143" s="9"/>
    </row>
    <row r="144" ht="12.75">
      <c r="J144" s="9"/>
    </row>
    <row r="145" ht="12.75">
      <c r="J145" s="9"/>
    </row>
    <row r="146" ht="12.75">
      <c r="J146" s="9"/>
    </row>
    <row r="147" ht="12.75">
      <c r="J147" s="9"/>
    </row>
    <row r="148" ht="12.75">
      <c r="J148" s="9"/>
    </row>
    <row r="149" ht="12.75">
      <c r="J149" s="9"/>
    </row>
    <row r="150" ht="12.75">
      <c r="J150" s="9"/>
    </row>
    <row r="151" ht="12.75">
      <c r="J151" s="9"/>
    </row>
    <row r="152" ht="12.75">
      <c r="J152" s="9"/>
    </row>
    <row r="153" ht="12.75">
      <c r="J153" s="9"/>
    </row>
    <row r="154" ht="12.75">
      <c r="J154" s="9"/>
    </row>
    <row r="155" ht="12.75">
      <c r="J155" s="9"/>
    </row>
    <row r="156" ht="12.75">
      <c r="J156" s="9"/>
    </row>
    <row r="157" ht="12.75">
      <c r="J157" s="9"/>
    </row>
    <row r="158" ht="12.75">
      <c r="J158" s="9"/>
    </row>
    <row r="159" ht="12.75">
      <c r="J159" s="9"/>
    </row>
    <row r="160" ht="12.75">
      <c r="J160" s="9"/>
    </row>
    <row r="161" ht="12.75">
      <c r="J161" s="9"/>
    </row>
    <row r="162" ht="12.75">
      <c r="J162" s="9"/>
    </row>
    <row r="163" ht="12.75">
      <c r="J163" s="9"/>
    </row>
    <row r="164" ht="12.75">
      <c r="J164" s="9"/>
    </row>
    <row r="165" ht="12.75">
      <c r="J165" s="9"/>
    </row>
    <row r="166" ht="12.75">
      <c r="J166" s="9"/>
    </row>
    <row r="167" ht="12.75">
      <c r="J167" s="9"/>
    </row>
    <row r="168" ht="12.75">
      <c r="J168" s="9"/>
    </row>
    <row r="169" ht="12.75">
      <c r="J169" s="9"/>
    </row>
    <row r="170" ht="12.75">
      <c r="J170" s="9"/>
    </row>
    <row r="171" ht="12.75">
      <c r="J171" s="9"/>
    </row>
    <row r="172" ht="12.75">
      <c r="J172" s="9"/>
    </row>
    <row r="173" ht="12.75">
      <c r="J173" s="9"/>
    </row>
    <row r="174" ht="12.75">
      <c r="J174" s="9"/>
    </row>
    <row r="175" ht="12.75">
      <c r="J175" s="9"/>
    </row>
  </sheetData>
  <sheetProtection selectLockedCells="1" selectUnlockedCells="1"/>
  <mergeCells count="10">
    <mergeCell ref="A1:J1"/>
    <mergeCell ref="A2:J2"/>
    <mergeCell ref="A4:J4"/>
    <mergeCell ref="Q26:Q36"/>
    <mergeCell ref="Q37:Q44"/>
    <mergeCell ref="Q4:Q13"/>
    <mergeCell ref="Q14:Q25"/>
    <mergeCell ref="C51:J51"/>
    <mergeCell ref="C52:J52"/>
    <mergeCell ref="C50:E50"/>
  </mergeCells>
  <printOptions/>
  <pageMargins left="0" right="0" top="0" bottom="0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tabSelected="1" zoomScalePageLayoutView="0" workbookViewId="0" topLeftCell="A1">
      <selection activeCell="A19" sqref="A19:B19"/>
    </sheetView>
  </sheetViews>
  <sheetFormatPr defaultColWidth="12.57421875" defaultRowHeight="12.75"/>
  <cols>
    <col min="1" max="1" width="5.57421875" style="66" customWidth="1"/>
    <col min="2" max="2" width="35.7109375" style="66" customWidth="1"/>
    <col min="3" max="11" width="6.00390625" style="66" customWidth="1"/>
    <col min="12" max="16384" width="12.57421875" style="66" customWidth="1"/>
  </cols>
  <sheetData>
    <row r="1" ht="15" thickBot="1"/>
    <row r="2" spans="1:11" ht="15.75" thickBot="1" thickTop="1">
      <c r="A2" s="251" t="s">
        <v>104</v>
      </c>
      <c r="B2" s="252"/>
      <c r="C2" s="252"/>
      <c r="D2" s="252"/>
      <c r="E2" s="252"/>
      <c r="F2" s="252"/>
      <c r="G2" s="252"/>
      <c r="H2" s="252"/>
      <c r="I2" s="252"/>
      <c r="J2" s="252"/>
      <c r="K2" s="253"/>
    </row>
    <row r="3" spans="1:11" ht="54.75" customHeight="1" thickBot="1">
      <c r="A3" s="254" t="s">
        <v>117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6.75" customHeight="1" thickBot="1">
      <c r="A4" s="9"/>
      <c r="B4" s="1"/>
      <c r="C4" s="2"/>
      <c r="D4" s="3"/>
      <c r="E4" s="3"/>
      <c r="F4" s="3"/>
      <c r="G4" s="3"/>
      <c r="H4" s="3"/>
      <c r="I4" s="3"/>
      <c r="J4" s="3"/>
      <c r="K4" s="9"/>
    </row>
    <row r="5" spans="1:11" ht="62.25" customHeight="1" thickBot="1">
      <c r="A5" s="257" t="s">
        <v>21</v>
      </c>
      <c r="B5" s="258"/>
      <c r="C5" s="87" t="s">
        <v>0</v>
      </c>
      <c r="D5" s="88" t="s">
        <v>22</v>
      </c>
      <c r="E5" s="88" t="s">
        <v>23</v>
      </c>
      <c r="F5" s="89" t="s">
        <v>24</v>
      </c>
      <c r="G5" s="90" t="s">
        <v>25</v>
      </c>
      <c r="H5" s="90" t="s">
        <v>26</v>
      </c>
      <c r="I5" s="88" t="s">
        <v>27</v>
      </c>
      <c r="J5" s="89" t="s">
        <v>54</v>
      </c>
      <c r="K5" s="91" t="s">
        <v>55</v>
      </c>
    </row>
    <row r="6" spans="1:11" ht="30" customHeight="1">
      <c r="A6" s="259" t="s">
        <v>58</v>
      </c>
      <c r="B6" s="260"/>
      <c r="C6" s="260"/>
      <c r="D6" s="260"/>
      <c r="E6" s="260"/>
      <c r="F6" s="260"/>
      <c r="G6" s="260"/>
      <c r="H6" s="260"/>
      <c r="I6" s="260"/>
      <c r="J6" s="260"/>
      <c r="K6" s="261"/>
    </row>
    <row r="7" spans="1:11" ht="24.75" customHeight="1">
      <c r="A7" s="236" t="s">
        <v>62</v>
      </c>
      <c r="B7" s="237"/>
      <c r="C7" s="67">
        <v>3</v>
      </c>
      <c r="D7" s="68" t="s">
        <v>6</v>
      </c>
      <c r="E7" s="69">
        <v>30</v>
      </c>
      <c r="F7" s="69">
        <v>30</v>
      </c>
      <c r="G7" s="69"/>
      <c r="H7" s="70"/>
      <c r="I7" s="69"/>
      <c r="J7" s="69">
        <f>ROUNDUP(F7/15,0)</f>
        <v>2</v>
      </c>
      <c r="K7" s="71">
        <f>ROUNDUP((G7+H7+I7)/15,0)</f>
        <v>0</v>
      </c>
    </row>
    <row r="8" spans="1:11" ht="24.75" customHeight="1">
      <c r="A8" s="249" t="s">
        <v>53</v>
      </c>
      <c r="B8" s="250"/>
      <c r="C8" s="67">
        <v>3</v>
      </c>
      <c r="D8" s="68" t="s">
        <v>6</v>
      </c>
      <c r="E8" s="69">
        <v>30</v>
      </c>
      <c r="F8" s="69">
        <v>30</v>
      </c>
      <c r="G8" s="69"/>
      <c r="H8" s="70"/>
      <c r="I8" s="69"/>
      <c r="J8" s="69">
        <f>ROUNDUP(F8/15,0)</f>
        <v>2</v>
      </c>
      <c r="K8" s="71">
        <f>ROUNDUP((G8+H8+I8)/15,0)</f>
        <v>0</v>
      </c>
    </row>
    <row r="9" spans="1:11" ht="30" customHeight="1">
      <c r="A9" s="233" t="s">
        <v>59</v>
      </c>
      <c r="B9" s="234"/>
      <c r="C9" s="234"/>
      <c r="D9" s="234"/>
      <c r="E9" s="234"/>
      <c r="F9" s="234"/>
      <c r="G9" s="234"/>
      <c r="H9" s="234"/>
      <c r="I9" s="234"/>
      <c r="J9" s="234"/>
      <c r="K9" s="235"/>
    </row>
    <row r="10" spans="1:11" ht="24.75" customHeight="1">
      <c r="A10" s="236" t="s">
        <v>56</v>
      </c>
      <c r="B10" s="237"/>
      <c r="C10" s="67">
        <v>3</v>
      </c>
      <c r="D10" s="68" t="s">
        <v>6</v>
      </c>
      <c r="E10" s="69">
        <v>30</v>
      </c>
      <c r="F10" s="69">
        <v>30</v>
      </c>
      <c r="G10" s="69"/>
      <c r="H10" s="70"/>
      <c r="I10" s="69"/>
      <c r="J10" s="69">
        <f>ROUNDUP(F10/15,0)</f>
        <v>2</v>
      </c>
      <c r="K10" s="71">
        <f>ROUNDUP((G10+H10+I10)/15,0)</f>
        <v>0</v>
      </c>
    </row>
    <row r="11" spans="1:11" ht="24.75" customHeight="1">
      <c r="A11" s="236" t="s">
        <v>57</v>
      </c>
      <c r="B11" s="237"/>
      <c r="C11" s="67">
        <v>3</v>
      </c>
      <c r="D11" s="68" t="s">
        <v>6</v>
      </c>
      <c r="E11" s="69">
        <v>30</v>
      </c>
      <c r="F11" s="69">
        <v>30</v>
      </c>
      <c r="G11" s="69"/>
      <c r="H11" s="70"/>
      <c r="I11" s="69"/>
      <c r="J11" s="69">
        <f>ROUNDUP(F11/15,0)</f>
        <v>2</v>
      </c>
      <c r="K11" s="71">
        <f>ROUNDUP((G11+H11+I11)/15,0)</f>
        <v>0</v>
      </c>
    </row>
    <row r="12" spans="1:11" ht="24.75" customHeight="1">
      <c r="A12" s="245" t="s">
        <v>60</v>
      </c>
      <c r="B12" s="246"/>
      <c r="C12" s="247"/>
      <c r="D12" s="247"/>
      <c r="E12" s="247"/>
      <c r="F12" s="247"/>
      <c r="G12" s="247"/>
      <c r="H12" s="247"/>
      <c r="I12" s="247"/>
      <c r="J12" s="247"/>
      <c r="K12" s="248"/>
    </row>
    <row r="13" spans="1:11" ht="24.75" customHeight="1">
      <c r="A13" s="243" t="s">
        <v>119</v>
      </c>
      <c r="B13" s="244"/>
      <c r="C13" s="197">
        <v>3</v>
      </c>
      <c r="D13" s="198" t="s">
        <v>7</v>
      </c>
      <c r="E13" s="199">
        <v>30</v>
      </c>
      <c r="F13" s="199">
        <v>15</v>
      </c>
      <c r="G13" s="199"/>
      <c r="H13" s="200">
        <v>15</v>
      </c>
      <c r="I13" s="201"/>
      <c r="J13" s="199">
        <v>1</v>
      </c>
      <c r="K13" s="202">
        <v>1</v>
      </c>
    </row>
    <row r="14" spans="1:11" ht="24.75" customHeight="1">
      <c r="A14" s="238" t="s">
        <v>120</v>
      </c>
      <c r="B14" s="239"/>
      <c r="C14" s="203">
        <v>3</v>
      </c>
      <c r="D14" s="198" t="s">
        <v>7</v>
      </c>
      <c r="E14" s="204">
        <v>30</v>
      </c>
      <c r="F14" s="204">
        <v>15</v>
      </c>
      <c r="G14" s="204"/>
      <c r="H14" s="205">
        <v>15</v>
      </c>
      <c r="I14" s="204"/>
      <c r="J14" s="204">
        <v>1</v>
      </c>
      <c r="K14" s="206">
        <v>1</v>
      </c>
    </row>
    <row r="15" spans="1:11" ht="24.75" customHeight="1">
      <c r="A15" s="240" t="s">
        <v>61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2"/>
    </row>
    <row r="16" spans="1:11" ht="24.75" customHeight="1">
      <c r="A16" s="243" t="s">
        <v>121</v>
      </c>
      <c r="B16" s="244"/>
      <c r="C16" s="198">
        <v>3</v>
      </c>
      <c r="D16" s="198" t="s">
        <v>7</v>
      </c>
      <c r="E16" s="198">
        <v>30</v>
      </c>
      <c r="F16" s="198">
        <v>15</v>
      </c>
      <c r="G16" s="198"/>
      <c r="H16" s="198">
        <v>15</v>
      </c>
      <c r="I16" s="198"/>
      <c r="J16" s="198">
        <v>1</v>
      </c>
      <c r="K16" s="207">
        <v>1</v>
      </c>
    </row>
    <row r="17" spans="1:11" ht="24.75" customHeight="1">
      <c r="A17" s="238" t="s">
        <v>122</v>
      </c>
      <c r="B17" s="239"/>
      <c r="C17" s="198">
        <v>3</v>
      </c>
      <c r="D17" s="198" t="s">
        <v>7</v>
      </c>
      <c r="E17" s="198">
        <v>30</v>
      </c>
      <c r="F17" s="198">
        <v>15</v>
      </c>
      <c r="G17" s="198"/>
      <c r="H17" s="198">
        <v>15</v>
      </c>
      <c r="I17" s="198"/>
      <c r="J17" s="198">
        <v>1</v>
      </c>
      <c r="K17" s="207">
        <v>1</v>
      </c>
    </row>
    <row r="18" spans="1:11" ht="30" customHeight="1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</row>
    <row r="19" spans="1:11" ht="24.75" customHeight="1">
      <c r="A19" s="232"/>
      <c r="B19" s="232"/>
      <c r="C19" s="72"/>
      <c r="D19" s="72"/>
      <c r="E19" s="72"/>
      <c r="F19" s="72"/>
      <c r="G19" s="72"/>
      <c r="H19" s="72"/>
      <c r="I19" s="72"/>
      <c r="J19" s="72"/>
      <c r="K19" s="72"/>
    </row>
    <row r="20" spans="1:11" ht="24.75" customHeight="1">
      <c r="A20" s="232"/>
      <c r="B20" s="232"/>
      <c r="C20" s="72"/>
      <c r="D20" s="72"/>
      <c r="E20" s="72"/>
      <c r="F20" s="72"/>
      <c r="G20" s="72"/>
      <c r="H20" s="72"/>
      <c r="I20" s="72"/>
      <c r="J20" s="72"/>
      <c r="K20" s="72"/>
    </row>
    <row r="21" ht="24.75" customHeight="1"/>
    <row r="22" ht="24.75" customHeight="1"/>
    <row r="23" ht="24.75" customHeight="1"/>
  </sheetData>
  <sheetProtection/>
  <mergeCells count="18">
    <mergeCell ref="A16:B16"/>
    <mergeCell ref="A12:K12"/>
    <mergeCell ref="A7:B7"/>
    <mergeCell ref="A8:B8"/>
    <mergeCell ref="A2:K2"/>
    <mergeCell ref="A3:K3"/>
    <mergeCell ref="A5:B5"/>
    <mergeCell ref="A6:K6"/>
    <mergeCell ref="A19:B19"/>
    <mergeCell ref="A20:B20"/>
    <mergeCell ref="A18:K18"/>
    <mergeCell ref="A9:K9"/>
    <mergeCell ref="A10:B10"/>
    <mergeCell ref="A11:B11"/>
    <mergeCell ref="A17:B17"/>
    <mergeCell ref="A15:K15"/>
    <mergeCell ref="A13:B13"/>
    <mergeCell ref="A14:B14"/>
  </mergeCells>
  <printOptions/>
  <pageMargins left="0.3937007874015748" right="0" top="0" bottom="0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="130" zoomScaleNormal="130" zoomScalePageLayoutView="0" workbookViewId="0" topLeftCell="A7">
      <selection activeCell="B7" sqref="B7"/>
    </sheetView>
  </sheetViews>
  <sheetFormatPr defaultColWidth="9.140625" defaultRowHeight="12.75"/>
  <cols>
    <col min="1" max="1" width="33.421875" style="0" customWidth="1"/>
    <col min="2" max="2" width="55.28125" style="0" customWidth="1"/>
  </cols>
  <sheetData>
    <row r="1" spans="1:2" ht="42" customHeight="1">
      <c r="A1" s="262" t="s">
        <v>118</v>
      </c>
      <c r="B1" s="263"/>
    </row>
    <row r="2" spans="1:2" ht="13.5" customHeight="1">
      <c r="A2" s="73" t="s">
        <v>64</v>
      </c>
      <c r="B2" s="73" t="s">
        <v>65</v>
      </c>
    </row>
    <row r="3" spans="1:2" ht="13.5">
      <c r="A3" s="64" t="s">
        <v>66</v>
      </c>
      <c r="B3" s="65"/>
    </row>
    <row r="4" spans="1:2" ht="12.75">
      <c r="A4" s="264" t="s">
        <v>88</v>
      </c>
      <c r="B4" s="265" t="s">
        <v>90</v>
      </c>
    </row>
    <row r="5" spans="1:2" ht="25.5">
      <c r="A5" s="266" t="s">
        <v>63</v>
      </c>
      <c r="B5" s="265" t="s">
        <v>102</v>
      </c>
    </row>
    <row r="6" spans="1:2" ht="12.75">
      <c r="A6" s="267" t="s">
        <v>62</v>
      </c>
      <c r="B6" s="265" t="s">
        <v>20</v>
      </c>
    </row>
    <row r="7" spans="1:2" ht="25.5">
      <c r="A7" s="268" t="s">
        <v>53</v>
      </c>
      <c r="B7" s="265" t="s">
        <v>18</v>
      </c>
    </row>
    <row r="8" spans="1:2" ht="13.5">
      <c r="A8" s="269" t="s">
        <v>67</v>
      </c>
      <c r="B8" s="265"/>
    </row>
    <row r="9" spans="1:2" ht="12.75">
      <c r="A9" s="264" t="s">
        <v>87</v>
      </c>
      <c r="B9" s="265" t="s">
        <v>90</v>
      </c>
    </row>
    <row r="10" spans="1:2" ht="12.75">
      <c r="A10" s="267" t="s">
        <v>56</v>
      </c>
      <c r="B10" s="265" t="s">
        <v>19</v>
      </c>
    </row>
    <row r="11" spans="1:2" ht="12.75">
      <c r="A11" s="267" t="s">
        <v>75</v>
      </c>
      <c r="B11" s="265" t="s">
        <v>17</v>
      </c>
    </row>
    <row r="12" spans="1:2" ht="12.75">
      <c r="A12" s="270" t="s">
        <v>33</v>
      </c>
      <c r="B12" s="265" t="s">
        <v>99</v>
      </c>
    </row>
    <row r="13" spans="1:2" ht="13.5">
      <c r="A13" s="269" t="s">
        <v>68</v>
      </c>
      <c r="B13" s="265"/>
    </row>
    <row r="14" spans="1:2" ht="12.75">
      <c r="A14" s="264" t="s">
        <v>45</v>
      </c>
      <c r="B14" s="265" t="s">
        <v>90</v>
      </c>
    </row>
    <row r="15" spans="1:2" ht="12.75">
      <c r="A15" s="270" t="s">
        <v>46</v>
      </c>
      <c r="B15" s="265" t="s">
        <v>99</v>
      </c>
    </row>
    <row r="16" spans="1:2" ht="24" customHeight="1">
      <c r="A16" s="271" t="s">
        <v>35</v>
      </c>
      <c r="B16" s="265" t="s">
        <v>16</v>
      </c>
    </row>
    <row r="17" spans="1:2" ht="13.5" customHeight="1">
      <c r="A17" s="272" t="s">
        <v>105</v>
      </c>
      <c r="B17" s="273"/>
    </row>
    <row r="18" spans="1:2" ht="12.75">
      <c r="A18" s="274" t="s">
        <v>106</v>
      </c>
      <c r="B18" s="273" t="s">
        <v>107</v>
      </c>
    </row>
    <row r="19" spans="1:2" ht="12.75">
      <c r="A19" s="275" t="s">
        <v>108</v>
      </c>
      <c r="B19" s="273" t="s">
        <v>109</v>
      </c>
    </row>
    <row r="20" spans="1:2" ht="13.5">
      <c r="A20" s="269" t="s">
        <v>69</v>
      </c>
      <c r="B20" s="265"/>
    </row>
    <row r="21" spans="1:2" ht="12.75">
      <c r="A21" s="264" t="s">
        <v>47</v>
      </c>
      <c r="B21" s="265" t="s">
        <v>90</v>
      </c>
    </row>
    <row r="22" spans="1:2" ht="12.75">
      <c r="A22" s="270" t="s">
        <v>48</v>
      </c>
      <c r="B22" s="265" t="s">
        <v>99</v>
      </c>
    </row>
    <row r="23" spans="1:2" ht="12.75">
      <c r="A23" s="272" t="s">
        <v>37</v>
      </c>
      <c r="B23" s="273"/>
    </row>
    <row r="24" spans="1:2" ht="12.75">
      <c r="A24" s="274" t="s">
        <v>110</v>
      </c>
      <c r="B24" s="273" t="s">
        <v>111</v>
      </c>
    </row>
    <row r="25" spans="1:2" ht="12.75">
      <c r="A25" s="275" t="s">
        <v>112</v>
      </c>
      <c r="B25" s="273" t="s">
        <v>113</v>
      </c>
    </row>
    <row r="26" spans="1:2" ht="12.75">
      <c r="A26" s="270" t="s">
        <v>38</v>
      </c>
      <c r="B26" s="265" t="s">
        <v>99</v>
      </c>
    </row>
    <row r="27" spans="1:2" ht="13.5">
      <c r="A27" s="276" t="s">
        <v>70</v>
      </c>
      <c r="B27" s="265"/>
    </row>
    <row r="28" spans="1:2" ht="12.75">
      <c r="A28" s="277" t="s">
        <v>49</v>
      </c>
      <c r="B28" s="265" t="s">
        <v>90</v>
      </c>
    </row>
    <row r="29" spans="1:2" ht="12.75">
      <c r="A29" s="277" t="s">
        <v>50</v>
      </c>
      <c r="B29" s="265" t="s">
        <v>99</v>
      </c>
    </row>
    <row r="30" spans="1:2" ht="12.75">
      <c r="A30" s="275" t="s">
        <v>114</v>
      </c>
      <c r="B30" s="273" t="s">
        <v>115</v>
      </c>
    </row>
    <row r="31" spans="1:2" ht="12.75">
      <c r="A31" s="278" t="s">
        <v>71</v>
      </c>
      <c r="B31" s="265"/>
    </row>
    <row r="32" spans="1:2" ht="12.75">
      <c r="A32" s="277" t="s">
        <v>51</v>
      </c>
      <c r="B32" s="265" t="s">
        <v>90</v>
      </c>
    </row>
    <row r="33" spans="1:2" ht="12.75">
      <c r="A33" s="277" t="s">
        <v>100</v>
      </c>
      <c r="B33" s="265" t="s">
        <v>99</v>
      </c>
    </row>
    <row r="34" spans="1:2" ht="12.75">
      <c r="A34" s="277" t="s">
        <v>39</v>
      </c>
      <c r="B34" s="279" t="s">
        <v>86</v>
      </c>
    </row>
    <row r="35" spans="1:2" ht="12.75">
      <c r="A35" s="47" t="s">
        <v>40</v>
      </c>
      <c r="B35" s="65" t="s">
        <v>99</v>
      </c>
    </row>
    <row r="36" spans="1:2" ht="13.5">
      <c r="A36" s="63" t="s">
        <v>72</v>
      </c>
      <c r="B36" s="65"/>
    </row>
    <row r="37" spans="1:2" ht="12.75">
      <c r="A37" s="47" t="s">
        <v>89</v>
      </c>
      <c r="B37" s="65" t="s">
        <v>99</v>
      </c>
    </row>
    <row r="38" spans="1:2" ht="12.75">
      <c r="A38" s="50" t="s">
        <v>76</v>
      </c>
      <c r="B38" s="65"/>
    </row>
    <row r="39" spans="1:2" ht="13.5">
      <c r="A39" s="63" t="s">
        <v>73</v>
      </c>
      <c r="B39" s="65"/>
    </row>
    <row r="40" spans="1:2" ht="12.75">
      <c r="A40" s="47" t="s">
        <v>74</v>
      </c>
      <c r="B40" s="65" t="s">
        <v>99</v>
      </c>
    </row>
    <row r="41" spans="1:2" ht="12.75">
      <c r="A41" s="47" t="s">
        <v>77</v>
      </c>
      <c r="B41" s="65" t="s">
        <v>101</v>
      </c>
    </row>
  </sheetData>
  <sheetProtection/>
  <mergeCells count="1">
    <mergeCell ref="A1:B1"/>
  </mergeCells>
  <printOptions/>
  <pageMargins left="0.55" right="0.4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KasiaG</cp:lastModifiedBy>
  <cp:lastPrinted>2014-09-09T08:08:18Z</cp:lastPrinted>
  <dcterms:created xsi:type="dcterms:W3CDTF">2013-01-21T11:52:24Z</dcterms:created>
  <dcterms:modified xsi:type="dcterms:W3CDTF">2018-03-08T11:00:10Z</dcterms:modified>
  <cp:category/>
  <cp:version/>
  <cp:contentType/>
  <cp:contentStatus/>
</cp:coreProperties>
</file>