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60" activeTab="1"/>
  </bookViews>
  <sheets>
    <sheet name="semestr I-VII" sheetId="1" r:id="rId1"/>
    <sheet name="Bloki specjalizacyjne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<sst xmlns="http://schemas.openxmlformats.org/spreadsheetml/2006/main" count="323" uniqueCount="194">
  <si>
    <t>ECTS</t>
  </si>
  <si>
    <t>Godziny ogółem</t>
  </si>
  <si>
    <t>Wykłady</t>
  </si>
  <si>
    <t>e</t>
  </si>
  <si>
    <t>z</t>
  </si>
  <si>
    <t xml:space="preserve">Σ   </t>
  </si>
  <si>
    <t>Technologia informacyjna</t>
  </si>
  <si>
    <t>Ogółem godzin w semestrach 1 - 4</t>
  </si>
  <si>
    <t>Udział procentowy [%]</t>
  </si>
  <si>
    <t>Udział procentowy w całości godzin</t>
  </si>
  <si>
    <t>WYDZIAŁ INŻYNIERII PRODUKCJI</t>
  </si>
  <si>
    <t xml:space="preserve">SEMESTR I </t>
  </si>
  <si>
    <t>SEMESTR II</t>
  </si>
  <si>
    <t>SEMESTR III</t>
  </si>
  <si>
    <t>SEMESTR IV</t>
  </si>
  <si>
    <t>SEMESTR V</t>
  </si>
  <si>
    <t>SEMESTR VI</t>
  </si>
  <si>
    <t>SEMESTR VII</t>
  </si>
  <si>
    <t>Ochrona własności intelektualnej</t>
  </si>
  <si>
    <t>Seminarium dyplomowe 2</t>
  </si>
  <si>
    <t>Seminarium dyplomowe 1</t>
  </si>
  <si>
    <t>Matematyka</t>
  </si>
  <si>
    <t xml:space="preserve">Chemia </t>
  </si>
  <si>
    <t>Fizyka</t>
  </si>
  <si>
    <t>Geodezja i kartografia</t>
  </si>
  <si>
    <t>Informatyczne podstawy projektowania</t>
  </si>
  <si>
    <t>Mechanika płynów</t>
  </si>
  <si>
    <t>Systemy informacji przestrzennej</t>
  </si>
  <si>
    <t>Termodynamika techniczna</t>
  </si>
  <si>
    <t>Materiałoznawstwo</t>
  </si>
  <si>
    <t>Mechanika i wytrzymałość materiałów</t>
  </si>
  <si>
    <t>Bezpieczeństwo przemysłowe</t>
  </si>
  <si>
    <t>Gospodarka wodna i ochrona wód</t>
  </si>
  <si>
    <t>Gospodarka odpadami</t>
  </si>
  <si>
    <t>Melioracje</t>
  </si>
  <si>
    <t>Ochrona przed hałasem i wibracjami</t>
  </si>
  <si>
    <t>Zarządzanie środowiskiem</t>
  </si>
  <si>
    <t>Gospodarka przestrzenna</t>
  </si>
  <si>
    <t>Ekonomika w inżynierii i ochronie środowiska</t>
  </si>
  <si>
    <t>Oczyszczanie ścieków w obszarach wiejskich</t>
  </si>
  <si>
    <t xml:space="preserve">Polityka ekologiczna </t>
  </si>
  <si>
    <t>Filozofia</t>
  </si>
  <si>
    <t>Techniki cieplne</t>
  </si>
  <si>
    <t>Przedmiot do wyboru 4</t>
  </si>
  <si>
    <t>Przedmiot do wyboru 5</t>
  </si>
  <si>
    <t>Etyka</t>
  </si>
  <si>
    <t>Ochrona środowiska</t>
  </si>
  <si>
    <t>Ekologia</t>
  </si>
  <si>
    <t>Nanotechnologie w ochronie i inżynierii środowiska</t>
  </si>
  <si>
    <t>Rysunek techniczny i geometria wykreślna</t>
  </si>
  <si>
    <t>Język obcy I - 1</t>
  </si>
  <si>
    <t>Język obcy II - 1</t>
  </si>
  <si>
    <t>BHP z ergonomią</t>
  </si>
  <si>
    <t xml:space="preserve">Ekonomia </t>
  </si>
  <si>
    <t>Przedmiot do wyboru 1</t>
  </si>
  <si>
    <t>Język obcy I - 2</t>
  </si>
  <si>
    <t>Język obcy II - 2</t>
  </si>
  <si>
    <t xml:space="preserve">Biologia </t>
  </si>
  <si>
    <t>Gleboznawstwo</t>
  </si>
  <si>
    <t>Język obcy I - 3</t>
  </si>
  <si>
    <t>Język obcy I - 4</t>
  </si>
  <si>
    <t>Biogeochemia</t>
  </si>
  <si>
    <t>Ochrona powietrza</t>
  </si>
  <si>
    <t>Praktyka zawodowa</t>
  </si>
  <si>
    <t>Ogrzewnictwo, wentylacja i klimatyzacja</t>
  </si>
  <si>
    <t>Budownictwo</t>
  </si>
  <si>
    <t>Negocjacje i komunikacja społeczna</t>
  </si>
  <si>
    <t>Geochemia krajobrazu</t>
  </si>
  <si>
    <t>Andragogika</t>
  </si>
  <si>
    <t>Podstawy toksykologii</t>
  </si>
  <si>
    <t>%</t>
  </si>
  <si>
    <t>Przedmioty obieralne:</t>
  </si>
  <si>
    <t>Przedmioty do wyboru</t>
  </si>
  <si>
    <t>Język obcy</t>
  </si>
  <si>
    <t>Seminarium dyplomowe i projekt inżynierski</t>
  </si>
  <si>
    <t>Przyporządkowanie kierunku do dyscyplin</t>
  </si>
  <si>
    <t>1. Inżynieria środowiska, górnictwo i energetyka</t>
  </si>
  <si>
    <t>2. Inżynieria mechaniczna</t>
  </si>
  <si>
    <t>Forma zaliczenia</t>
  </si>
  <si>
    <t>Ćwiczenia audytoryjne</t>
  </si>
  <si>
    <t>Ćwiczenia laboratoryjne</t>
  </si>
  <si>
    <t>Ćwiczenia terenowe</t>
  </si>
  <si>
    <t>Liczba godzin wykładów tygodniowo</t>
  </si>
  <si>
    <t>Liczba godzin ćwiczeń tygodniowo</t>
  </si>
  <si>
    <t>Wychowanie fizyczne 1</t>
  </si>
  <si>
    <t>Przedmiot humanistyczny 1</t>
  </si>
  <si>
    <t>Przedmiot humanistyczny 2</t>
  </si>
  <si>
    <t>Hydrologia i Nauki o Ziemi</t>
  </si>
  <si>
    <t>Degradacja i rekultywacja gleb</t>
  </si>
  <si>
    <t>Mechanika gruntów i geotechnika</t>
  </si>
  <si>
    <t>Przedmiot do wyboru 2</t>
  </si>
  <si>
    <t>Przedmiot ogólnouczelniany</t>
  </si>
  <si>
    <t>Praktyka zawodowa - 4 tygodnie</t>
  </si>
  <si>
    <t xml:space="preserve">Technologia wody i ścieków </t>
  </si>
  <si>
    <t>Sieci i instalacje sanitarne</t>
  </si>
  <si>
    <t>Monitoring środowiska i OOŚ</t>
  </si>
  <si>
    <t>Przedmiot do wyboru 3</t>
  </si>
  <si>
    <t>Waloryzacja i wycena zasobów środowiska</t>
  </si>
  <si>
    <t>Ogółem godzin w semestrach V-VII</t>
  </si>
  <si>
    <t>Ogółem godzin w semestrach I-VII</t>
  </si>
  <si>
    <t>SEMESTR I i II - BLOK A - moduły (przedmioty) humanistyczne</t>
  </si>
  <si>
    <t>Moduł (przedmiot) do wyboru</t>
  </si>
  <si>
    <t>SEMESTR III i IV - BLOK B</t>
  </si>
  <si>
    <t>Szata roślinna w inżynierii środowiska</t>
  </si>
  <si>
    <t>SEMESTR V i VI - BLOK C</t>
  </si>
  <si>
    <t>Fundusze UE w ochronie i inżynierii środowiska</t>
  </si>
  <si>
    <t>Degradacja i rekultywacja zbiorników wodnych</t>
  </si>
  <si>
    <t>Nawozowe skutki stosowania odpadów</t>
  </si>
  <si>
    <t>SEMESTR VII - BLOK D</t>
  </si>
  <si>
    <t>Substancje pochodzenia antropogenicznego w środowisku</t>
  </si>
  <si>
    <t>Gospodarka składnikami pokarmowymi</t>
  </si>
  <si>
    <t>Zagospodarowanie wód opadowych</t>
  </si>
  <si>
    <t xml:space="preserve">Moduł (przedmiot) </t>
  </si>
  <si>
    <t>Ekonomia</t>
  </si>
  <si>
    <t>Moduł (przedmiot)</t>
  </si>
  <si>
    <t>Praca dyplomowa i egzamin dyplomowy</t>
  </si>
  <si>
    <t>Biotechnologia w  inżynierii i ochronie środowiska</t>
  </si>
  <si>
    <t>Składowiska odpadów</t>
  </si>
  <si>
    <t>Odwodnienia terenów rolniczych</t>
  </si>
  <si>
    <t>Prawo budowlane</t>
  </si>
  <si>
    <t>Wodociągi i kanalizacje</t>
  </si>
  <si>
    <t>Inżynieria rzeczna i ochrona przed powodzią</t>
  </si>
  <si>
    <t>Budownictwo i konstrukcje inżynierskie</t>
  </si>
  <si>
    <t xml:space="preserve"> Kierunek: Inżynieria Środowiska, studia stacjonarne I stopnia. Plan studiów zatwierdzony uchwałą Rady Wydziału z dnia 25.09.2019 r., obowiązuje w roku akademickim 2019/2020 dla naboru z roku akademickiego 2016/2017</t>
  </si>
  <si>
    <t xml:space="preserve"> Kierunek: Inżynieria Środowiska, blok przedmiotów do wyboru, studia stacjonarne I stopnia. Plan studiów zatwierdzony uchwałą Rady Wydziału z dnia 25.09.2019 r., obowiązuje w roku akademickim 2019/2020 dla naboru z roku akademickiego 2016/2017</t>
  </si>
  <si>
    <t>Liczba godzin wykładów tyg.</t>
  </si>
  <si>
    <t>Liczba godzin ćwiczeń tyg.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</si>
  <si>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</si>
  <si>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</si>
  <si>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</si>
  <si>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</si>
  <si>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</si>
  <si>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</si>
  <si>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</si>
  <si>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</si>
  <si>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</si>
  <si>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</si>
  <si>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</si>
  <si>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</si>
  <si>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</si>
  <si>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</si>
  <si>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</si>
  <si>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</si>
  <si>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</si>
  <si>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</si>
  <si>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</si>
  <si>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</si>
  <si>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</si>
  <si>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</si>
  <si>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</si>
  <si>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</si>
  <si>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</si>
  <si>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</si>
  <si>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</si>
  <si>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</si>
  <si>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</si>
  <si>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</si>
  <si>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</si>
  <si>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</si>
  <si>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</si>
  <si>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</si>
  <si>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</si>
  <si>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</si>
  <si>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</si>
  <si>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</si>
  <si>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</si>
  <si>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</si>
  <si>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</si>
  <si>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</si>
  <si>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</si>
  <si>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</si>
  <si>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</si>
  <si>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</si>
  <si>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</si>
  <si>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</si>
  <si>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</si>
  <si>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</si>
  <si>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</si>
  <si>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</si>
  <si>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</si>
  <si>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</si>
  <si>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</si>
  <si>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</si>
  <si>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</si>
  <si>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</si>
  <si>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</si>
  <si>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</si>
  <si>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</si>
  <si>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</si>
  <si>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</si>
  <si>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</si>
  <si>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</si>
  <si>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</si>
  <si>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 xml:space="preserve"> Numer przedmiotu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</si>
</sst>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0.0"/>
    <numFmt numFmtId="168" formatCode="0.000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9"/>
      <color indexed="12"/>
      <name val="Arial Narrow"/>
      <family val="2"/>
    </font>
    <font>
      <b/>
      <sz val="10"/>
      <name val="Arial CE"/>
      <family val="2"/>
    </font>
    <font>
      <b/>
      <sz val="9"/>
      <name val="Arial"/>
      <family val="2"/>
    </font>
    <font>
      <sz val="9"/>
      <color indexed="12"/>
      <name val="Arial Narrow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b/>
      <sz val="9"/>
      <name val="Times New Roman CE"/>
      <family val="0"/>
    </font>
    <font>
      <sz val="9"/>
      <color indexed="8"/>
      <name val="Calibri"/>
      <family val="2"/>
    </font>
    <font>
      <sz val="11"/>
      <name val="Calibri"/>
      <family val="2"/>
    </font>
    <font>
      <sz val="11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 Narrow"/>
      <family val="2"/>
    </font>
    <font>
      <b/>
      <sz val="8"/>
      <color indexed="10"/>
      <name val="Arial Narrow"/>
      <family val="2"/>
    </font>
    <font>
      <sz val="10"/>
      <color indexed="10"/>
      <name val="Arial Narrow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0" fillId="0" borderId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1" fillId="0" borderId="0">
      <alignment/>
      <protection/>
    </xf>
    <xf numFmtId="0" fontId="68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5" fillId="0" borderId="0" xfId="53" applyFont="1" applyFill="1" applyAlignment="1">
      <alignment horizontal="center"/>
      <protection/>
    </xf>
    <xf numFmtId="0" fontId="5" fillId="0" borderId="0" xfId="53" applyFont="1" applyFill="1">
      <alignment/>
      <protection/>
    </xf>
    <xf numFmtId="0" fontId="9" fillId="0" borderId="0" xfId="53" applyFont="1" applyFill="1">
      <alignment/>
      <protection/>
    </xf>
    <xf numFmtId="0" fontId="10" fillId="0" borderId="0" xfId="53" applyFont="1" applyFill="1">
      <alignment/>
      <protection/>
    </xf>
    <xf numFmtId="0" fontId="13" fillId="0" borderId="0" xfId="53" applyFont="1" applyFill="1">
      <alignment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Fill="1">
      <alignment/>
      <protection/>
    </xf>
    <xf numFmtId="0" fontId="18" fillId="0" borderId="0" xfId="53" applyFont="1" applyFill="1">
      <alignment/>
      <protection/>
    </xf>
    <xf numFmtId="0" fontId="1" fillId="0" borderId="0" xfId="44">
      <alignment/>
      <protection/>
    </xf>
    <xf numFmtId="1" fontId="7" fillId="0" borderId="0" xfId="53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2" fillId="0" borderId="0" xfId="44" applyFont="1">
      <alignment/>
      <protection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5" fillId="0" borderId="0" xfId="53" applyFont="1" applyFill="1" applyBorder="1">
      <alignment/>
      <protection/>
    </xf>
    <xf numFmtId="0" fontId="7" fillId="0" borderId="10" xfId="53" applyFont="1" applyFill="1" applyBorder="1" applyAlignment="1">
      <alignment horizontal="center"/>
      <protection/>
    </xf>
    <xf numFmtId="0" fontId="0" fillId="0" borderId="0" xfId="53" applyFill="1">
      <alignment/>
      <protection/>
    </xf>
    <xf numFmtId="1" fontId="3" fillId="0" borderId="0" xfId="53" applyNumberFormat="1" applyFont="1" applyFill="1">
      <alignment/>
      <protection/>
    </xf>
    <xf numFmtId="0" fontId="2" fillId="0" borderId="0" xfId="53" applyFont="1" applyFill="1" applyBorder="1" applyAlignment="1">
      <alignment horizontal="center"/>
      <protection/>
    </xf>
    <xf numFmtId="1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53" applyFont="1" applyFill="1">
      <alignment/>
      <protection/>
    </xf>
    <xf numFmtId="1" fontId="12" fillId="0" borderId="10" xfId="53" applyNumberFormat="1" applyFont="1" applyFill="1" applyBorder="1" applyAlignment="1">
      <alignment horizontal="center" vertical="center"/>
      <protection/>
    </xf>
    <xf numFmtId="0" fontId="2" fillId="0" borderId="11" xfId="53" applyFont="1" applyFill="1" applyBorder="1" applyAlignment="1">
      <alignment horizontal="center"/>
      <protection/>
    </xf>
    <xf numFmtId="1" fontId="7" fillId="0" borderId="0" xfId="0" applyNumberFormat="1" applyFont="1" applyFill="1" applyBorder="1" applyAlignment="1">
      <alignment horizontal="center"/>
    </xf>
    <xf numFmtId="0" fontId="7" fillId="0" borderId="0" xfId="53" applyFont="1" applyFill="1" applyBorder="1" applyAlignment="1">
      <alignment horizontal="center" vertical="center"/>
      <protection/>
    </xf>
    <xf numFmtId="1" fontId="6" fillId="0" borderId="0" xfId="53" applyNumberFormat="1" applyFont="1" applyFill="1" applyBorder="1" applyAlignment="1">
      <alignment horizontal="center" vertical="center"/>
      <protection/>
    </xf>
    <xf numFmtId="0" fontId="7" fillId="0" borderId="0" xfId="53" applyNumberFormat="1" applyFont="1" applyFill="1" applyBorder="1" applyAlignment="1">
      <alignment horizontal="center" vertical="center"/>
      <protection/>
    </xf>
    <xf numFmtId="1" fontId="16" fillId="0" borderId="10" xfId="53" applyNumberFormat="1" applyFont="1" applyFill="1" applyBorder="1" applyAlignment="1">
      <alignment vertical="center"/>
      <protection/>
    </xf>
    <xf numFmtId="1" fontId="6" fillId="0" borderId="0" xfId="0" applyNumberFormat="1" applyFont="1" applyFill="1" applyBorder="1" applyAlignment="1">
      <alignment horizontal="center"/>
    </xf>
    <xf numFmtId="0" fontId="6" fillId="0" borderId="0" xfId="53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9" fillId="0" borderId="0" xfId="53" applyFont="1" applyFill="1" applyBorder="1">
      <alignment/>
      <protection/>
    </xf>
    <xf numFmtId="0" fontId="6" fillId="0" borderId="0" xfId="0" applyFont="1" applyFill="1" applyBorder="1" applyAlignment="1">
      <alignment horizontal="center"/>
    </xf>
    <xf numFmtId="0" fontId="23" fillId="0" borderId="0" xfId="44" applyFont="1">
      <alignment/>
      <protection/>
    </xf>
    <xf numFmtId="0" fontId="28" fillId="0" borderId="0" xfId="44" applyFont="1">
      <alignment/>
      <protection/>
    </xf>
    <xf numFmtId="0" fontId="29" fillId="0" borderId="0" xfId="44" applyFont="1">
      <alignment/>
      <protection/>
    </xf>
    <xf numFmtId="0" fontId="7" fillId="0" borderId="10" xfId="53" applyFont="1" applyFill="1" applyBorder="1" applyAlignment="1">
      <alignment horizontal="center" vertical="center"/>
      <protection/>
    </xf>
    <xf numFmtId="1" fontId="7" fillId="0" borderId="10" xfId="53" applyNumberFormat="1" applyFont="1" applyFill="1" applyBorder="1" applyAlignment="1">
      <alignment horizontal="center" vertical="center"/>
      <protection/>
    </xf>
    <xf numFmtId="0" fontId="7" fillId="0" borderId="10" xfId="53" applyNumberFormat="1" applyFont="1" applyFill="1" applyBorder="1" applyAlignment="1">
      <alignment horizontal="center" vertical="center"/>
      <protection/>
    </xf>
    <xf numFmtId="0" fontId="6" fillId="0" borderId="10" xfId="44" applyFont="1" applyBorder="1" applyAlignment="1">
      <alignment horizontal="center"/>
      <protection/>
    </xf>
    <xf numFmtId="1" fontId="5" fillId="0" borderId="0" xfId="53" applyNumberFormat="1" applyFont="1" applyFill="1">
      <alignment/>
      <protection/>
    </xf>
    <xf numFmtId="0" fontId="5" fillId="0" borderId="10" xfId="53" applyFont="1" applyFill="1" applyBorder="1" applyAlignment="1">
      <alignment horizontal="left" vertical="center"/>
      <protection/>
    </xf>
    <xf numFmtId="1" fontId="31" fillId="0" borderId="10" xfId="53" applyNumberFormat="1" applyFont="1" applyFill="1" applyBorder="1" applyAlignment="1">
      <alignment horizontal="center" vertical="center"/>
      <protection/>
    </xf>
    <xf numFmtId="0" fontId="7" fillId="0" borderId="10" xfId="53" applyFont="1" applyFill="1" applyBorder="1">
      <alignment/>
      <protection/>
    </xf>
    <xf numFmtId="0" fontId="31" fillId="0" borderId="10" xfId="53" applyNumberFormat="1" applyFont="1" applyFill="1" applyBorder="1" applyAlignment="1">
      <alignment horizontal="center" vertical="center"/>
      <protection/>
    </xf>
    <xf numFmtId="1" fontId="11" fillId="0" borderId="10" xfId="53" applyNumberFormat="1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/>
    </xf>
    <xf numFmtId="0" fontId="5" fillId="0" borderId="10" xfId="53" applyFont="1" applyFill="1" applyBorder="1">
      <alignment/>
      <protection/>
    </xf>
    <xf numFmtId="1" fontId="11" fillId="0" borderId="10" xfId="53" applyNumberFormat="1" applyFont="1" applyFill="1" applyBorder="1" applyAlignment="1">
      <alignment horizontal="center" vertical="center"/>
      <protection/>
    </xf>
    <xf numFmtId="0" fontId="11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vertical="center"/>
      <protection/>
    </xf>
    <xf numFmtId="0" fontId="10" fillId="0" borderId="10" xfId="53" applyFont="1" applyFill="1" applyBorder="1" applyAlignment="1">
      <alignment vertical="center"/>
      <protection/>
    </xf>
    <xf numFmtId="0" fontId="7" fillId="0" borderId="10" xfId="0" applyFont="1" applyBorder="1" applyAlignment="1">
      <alignment/>
    </xf>
    <xf numFmtId="1" fontId="14" fillId="0" borderId="10" xfId="53" applyNumberFormat="1" applyFont="1" applyFill="1" applyBorder="1" applyAlignment="1">
      <alignment horizontal="center" vertical="center"/>
      <protection/>
    </xf>
    <xf numFmtId="1" fontId="8" fillId="0" borderId="10" xfId="53" applyNumberFormat="1" applyFont="1" applyFill="1" applyBorder="1" applyAlignment="1">
      <alignment vertical="center"/>
      <protection/>
    </xf>
    <xf numFmtId="1" fontId="26" fillId="0" borderId="10" xfId="53" applyNumberFormat="1" applyFont="1" applyFill="1" applyBorder="1" applyAlignment="1">
      <alignment horizontal="center" vertical="center"/>
      <protection/>
    </xf>
    <xf numFmtId="1" fontId="5" fillId="0" borderId="10" xfId="53" applyNumberFormat="1" applyFont="1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horizontal="center" vertical="center"/>
      <protection/>
    </xf>
    <xf numFmtId="0" fontId="7" fillId="0" borderId="10" xfId="44" applyFont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horizontal="center" vertical="center"/>
      <protection/>
    </xf>
    <xf numFmtId="1" fontId="10" fillId="0" borderId="10" xfId="53" applyNumberFormat="1" applyFont="1" applyFill="1" applyBorder="1" applyAlignment="1">
      <alignment horizontal="center" vertical="center"/>
      <protection/>
    </xf>
    <xf numFmtId="0" fontId="17" fillId="0" borderId="10" xfId="53" applyFont="1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left"/>
      <protection/>
    </xf>
    <xf numFmtId="0" fontId="7" fillId="0" borderId="0" xfId="53" applyFont="1" applyFill="1" applyAlignment="1">
      <alignment horizontal="left"/>
      <protection/>
    </xf>
    <xf numFmtId="2" fontId="11" fillId="0" borderId="10" xfId="53" applyNumberFormat="1" applyFont="1" applyFill="1" applyBorder="1" applyAlignment="1">
      <alignment horizontal="center" vertical="center"/>
      <protection/>
    </xf>
    <xf numFmtId="0" fontId="31" fillId="0" borderId="0" xfId="0" applyFont="1" applyFill="1" applyBorder="1" applyAlignment="1">
      <alignment/>
    </xf>
    <xf numFmtId="1" fontId="31" fillId="0" borderId="0" xfId="0" applyNumberFormat="1" applyFont="1" applyFill="1" applyBorder="1" applyAlignment="1">
      <alignment horizontal="center"/>
    </xf>
    <xf numFmtId="0" fontId="31" fillId="0" borderId="0" xfId="53" applyFont="1" applyFill="1" applyBorder="1" applyAlignment="1">
      <alignment horizontal="center" vertical="center"/>
      <protection/>
    </xf>
    <xf numFmtId="1" fontId="31" fillId="0" borderId="0" xfId="53" applyNumberFormat="1" applyFont="1" applyFill="1" applyBorder="1" applyAlignment="1">
      <alignment horizontal="center" vertical="center"/>
      <protection/>
    </xf>
    <xf numFmtId="0" fontId="31" fillId="0" borderId="0" xfId="53" applyNumberFormat="1" applyFont="1" applyFill="1" applyBorder="1" applyAlignment="1">
      <alignment horizontal="center" vertical="center"/>
      <protection/>
    </xf>
    <xf numFmtId="1" fontId="31" fillId="0" borderId="0" xfId="53" applyNumberFormat="1" applyFont="1" applyFill="1" applyBorder="1" applyAlignment="1">
      <alignment horizontal="center"/>
      <protection/>
    </xf>
    <xf numFmtId="0" fontId="32" fillId="0" borderId="0" xfId="53" applyFont="1" applyFill="1" applyBorder="1" applyAlignment="1">
      <alignment horizontal="center"/>
      <protection/>
    </xf>
    <xf numFmtId="0" fontId="0" fillId="0" borderId="0" xfId="53" applyFill="1" applyBorder="1">
      <alignment/>
      <protection/>
    </xf>
    <xf numFmtId="0" fontId="1" fillId="0" borderId="0" xfId="44" applyBorder="1">
      <alignment/>
      <protection/>
    </xf>
    <xf numFmtId="0" fontId="7" fillId="0" borderId="0" xfId="44" applyFont="1" applyBorder="1" applyAlignment="1">
      <alignment horizontal="left"/>
      <protection/>
    </xf>
    <xf numFmtId="0" fontId="6" fillId="0" borderId="0" xfId="44" applyFont="1" applyBorder="1" applyAlignment="1">
      <alignment horizontal="left"/>
      <protection/>
    </xf>
    <xf numFmtId="0" fontId="6" fillId="0" borderId="0" xfId="44" applyFont="1" applyBorder="1" applyAlignment="1">
      <alignment horizontal="center"/>
      <protection/>
    </xf>
    <xf numFmtId="0" fontId="30" fillId="0" borderId="0" xfId="53" applyFont="1" applyFill="1" applyBorder="1" applyAlignment="1">
      <alignment horizontal="left" vertical="center"/>
      <protection/>
    </xf>
    <xf numFmtId="0" fontId="25" fillId="0" borderId="0" xfId="44" applyFont="1" applyBorder="1" applyAlignment="1">
      <alignment horizontal="left"/>
      <protection/>
    </xf>
    <xf numFmtId="0" fontId="24" fillId="0" borderId="0" xfId="44" applyFont="1" applyBorder="1" applyAlignment="1">
      <alignment horizontal="center"/>
      <protection/>
    </xf>
    <xf numFmtId="0" fontId="24" fillId="0" borderId="0" xfId="44" applyFont="1" applyBorder="1">
      <alignment/>
      <protection/>
    </xf>
    <xf numFmtId="0" fontId="6" fillId="0" borderId="0" xfId="44" applyFont="1" applyBorder="1">
      <alignment/>
      <protection/>
    </xf>
    <xf numFmtId="0" fontId="11" fillId="0" borderId="10" xfId="53" applyFont="1" applyFill="1" applyBorder="1" applyAlignment="1">
      <alignment horizontal="right" vertical="center"/>
      <protection/>
    </xf>
    <xf numFmtId="0" fontId="11" fillId="0" borderId="10" xfId="53" applyFont="1" applyFill="1" applyBorder="1" applyAlignment="1">
      <alignment vertical="center"/>
      <protection/>
    </xf>
    <xf numFmtId="0" fontId="11" fillId="0" borderId="10" xfId="53" applyFont="1" applyFill="1" applyBorder="1">
      <alignment/>
      <protection/>
    </xf>
    <xf numFmtId="0" fontId="11" fillId="0" borderId="10" xfId="53" applyFont="1" applyFill="1" applyBorder="1" applyAlignment="1">
      <alignment horizontal="left" vertical="center"/>
      <protection/>
    </xf>
    <xf numFmtId="0" fontId="12" fillId="0" borderId="10" xfId="53" applyFont="1" applyFill="1" applyBorder="1" applyAlignment="1">
      <alignment horizontal="left" vertical="center"/>
      <protection/>
    </xf>
    <xf numFmtId="1" fontId="11" fillId="0" borderId="10" xfId="53" applyNumberFormat="1" applyFont="1" applyFill="1" applyBorder="1" applyAlignment="1">
      <alignment horizontal="left" vertical="center"/>
      <protection/>
    </xf>
    <xf numFmtId="0" fontId="12" fillId="0" borderId="0" xfId="53" applyFont="1" applyFill="1" applyBorder="1" applyAlignment="1">
      <alignment horizontal="right" vertical="center"/>
      <protection/>
    </xf>
    <xf numFmtId="0" fontId="11" fillId="0" borderId="0" xfId="53" applyFont="1" applyFill="1" applyAlignment="1">
      <alignment horizontal="left"/>
      <protection/>
    </xf>
    <xf numFmtId="0" fontId="6" fillId="0" borderId="0" xfId="44" applyFont="1">
      <alignment/>
      <protection/>
    </xf>
    <xf numFmtId="0" fontId="4" fillId="0" borderId="0" xfId="53" applyFont="1" applyFill="1" applyBorder="1" applyAlignment="1">
      <alignment horizontal="left" vertical="center"/>
      <protection/>
    </xf>
    <xf numFmtId="1" fontId="7" fillId="0" borderId="10" xfId="53" applyNumberFormat="1" applyFont="1" applyFill="1" applyBorder="1" applyAlignment="1">
      <alignment horizontal="center"/>
      <protection/>
    </xf>
    <xf numFmtId="1" fontId="1" fillId="0" borderId="0" xfId="44" applyNumberFormat="1">
      <alignment/>
      <protection/>
    </xf>
    <xf numFmtId="1" fontId="4" fillId="0" borderId="10" xfId="53" applyNumberFormat="1" applyFont="1" applyFill="1" applyBorder="1" applyAlignment="1">
      <alignment horizontal="center" vertical="center" wrapText="1"/>
      <protection/>
    </xf>
    <xf numFmtId="166" fontId="4" fillId="0" borderId="10" xfId="65" applyFont="1" applyFill="1" applyBorder="1" applyAlignment="1" applyProtection="1">
      <alignment horizontal="center" vertical="center" textRotation="90" wrapText="1"/>
      <protection/>
    </xf>
    <xf numFmtId="166" fontId="4" fillId="0" borderId="10" xfId="65" applyFont="1" applyFill="1" applyBorder="1" applyAlignment="1" applyProtection="1">
      <alignment horizontal="center" vertical="center" textRotation="90"/>
      <protection/>
    </xf>
    <xf numFmtId="49" fontId="4" fillId="0" borderId="10" xfId="65" applyNumberFormat="1" applyFont="1" applyFill="1" applyBorder="1" applyAlignment="1" applyProtection="1">
      <alignment horizontal="center" vertical="center" textRotation="90" wrapText="1"/>
      <protection/>
    </xf>
    <xf numFmtId="0" fontId="31" fillId="0" borderId="10" xfId="0" applyFont="1" applyFill="1" applyBorder="1" applyAlignment="1">
      <alignment/>
    </xf>
    <xf numFmtId="1" fontId="31" fillId="0" borderId="10" xfId="0" applyNumberFormat="1" applyFont="1" applyFill="1" applyBorder="1" applyAlignment="1">
      <alignment horizontal="center"/>
    </xf>
    <xf numFmtId="0" fontId="31" fillId="0" borderId="10" xfId="53" applyFont="1" applyFill="1" applyBorder="1" applyAlignment="1">
      <alignment horizontal="center" vertical="center"/>
      <protection/>
    </xf>
    <xf numFmtId="0" fontId="0" fillId="0" borderId="10" xfId="53" applyFont="1" applyFill="1" applyBorder="1">
      <alignment/>
      <protection/>
    </xf>
    <xf numFmtId="0" fontId="7" fillId="0" borderId="10" xfId="53" applyFont="1" applyFill="1" applyBorder="1" applyAlignment="1" quotePrefix="1">
      <alignment horizontal="center"/>
      <protection/>
    </xf>
    <xf numFmtId="0" fontId="6" fillId="0" borderId="10" xfId="53" applyFont="1" applyFill="1" applyBorder="1" applyAlignment="1">
      <alignment horizontal="center"/>
      <protection/>
    </xf>
    <xf numFmtId="0" fontId="31" fillId="0" borderId="10" xfId="53" applyFont="1" applyFill="1" applyBorder="1" applyAlignment="1">
      <alignment horizontal="center"/>
      <protection/>
    </xf>
    <xf numFmtId="0" fontId="5" fillId="0" borderId="10" xfId="53" applyFont="1" applyFill="1" applyBorder="1" quotePrefix="1">
      <alignment/>
      <protection/>
    </xf>
    <xf numFmtId="0" fontId="2" fillId="0" borderId="10" xfId="53" applyFont="1" applyFill="1" applyBorder="1">
      <alignment/>
      <protection/>
    </xf>
    <xf numFmtId="0" fontId="2" fillId="0" borderId="10" xfId="53" applyFont="1" applyFill="1" applyBorder="1" quotePrefix="1">
      <alignment/>
      <protection/>
    </xf>
    <xf numFmtId="0" fontId="7" fillId="0" borderId="0" xfId="53" applyFont="1" applyFill="1" applyBorder="1" applyAlignment="1" quotePrefix="1">
      <alignment horizontal="center"/>
      <protection/>
    </xf>
    <xf numFmtId="0" fontId="5" fillId="0" borderId="10" xfId="53" applyFont="1" applyFill="1" applyBorder="1" applyAlignment="1">
      <alignment horizontal="left" vertical="center"/>
      <protection/>
    </xf>
    <xf numFmtId="0" fontId="15" fillId="0" borderId="10" xfId="53" applyFont="1" applyFill="1" applyBorder="1" applyAlignment="1">
      <alignment horizontal="center"/>
      <protection/>
    </xf>
    <xf numFmtId="1" fontId="15" fillId="0" borderId="10" xfId="53" applyNumberFormat="1" applyFont="1" applyFill="1" applyBorder="1" applyAlignment="1">
      <alignment horizontal="center" vertical="center" wrapText="1"/>
      <protection/>
    </xf>
    <xf numFmtId="0" fontId="6" fillId="0" borderId="0" xfId="44" applyFont="1" applyBorder="1" applyAlignment="1">
      <alignment horizontal="left"/>
      <protection/>
    </xf>
    <xf numFmtId="0" fontId="7" fillId="0" borderId="10" xfId="53" applyFont="1" applyFill="1" applyBorder="1" applyAlignment="1">
      <alignment horizontal="left" vertical="center"/>
      <protection/>
    </xf>
    <xf numFmtId="0" fontId="6" fillId="0" borderId="10" xfId="44" applyFont="1" applyBorder="1" applyAlignment="1">
      <alignment horizontal="left"/>
      <protection/>
    </xf>
    <xf numFmtId="0" fontId="31" fillId="0" borderId="10" xfId="53" applyFont="1" applyFill="1" applyBorder="1" applyAlignment="1">
      <alignment horizontal="left" vertical="center"/>
      <protection/>
    </xf>
    <xf numFmtId="0" fontId="4" fillId="0" borderId="0" xfId="53" applyFont="1" applyFill="1" applyBorder="1" applyAlignment="1">
      <alignment horizontal="left" vertical="center"/>
      <protection/>
    </xf>
    <xf numFmtId="0" fontId="11" fillId="0" borderId="10" xfId="53" applyFont="1" applyFill="1" applyBorder="1" applyAlignment="1">
      <alignment horizontal="right" vertical="center"/>
      <protection/>
    </xf>
    <xf numFmtId="0" fontId="15" fillId="0" borderId="10" xfId="53" applyFont="1" applyBorder="1" applyAlignment="1">
      <alignment horizont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27" fillId="0" borderId="10" xfId="44" applyFont="1" applyBorder="1" applyAlignment="1">
      <alignment horizontal="left"/>
      <protection/>
    </xf>
    <xf numFmtId="0" fontId="25" fillId="0" borderId="10" xfId="44" applyFont="1" applyBorder="1" applyAlignment="1">
      <alignment horizontal="left"/>
      <protection/>
    </xf>
    <xf numFmtId="0" fontId="27" fillId="0" borderId="10" xfId="44" applyFont="1" applyBorder="1" applyAlignment="1">
      <alignment horizontal="left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6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8"/>
  <sheetViews>
    <sheetView zoomScalePageLayoutView="0" workbookViewId="0" topLeftCell="A55">
      <selection activeCell="I96" sqref="I96"/>
    </sheetView>
  </sheetViews>
  <sheetFormatPr defaultColWidth="13.00390625" defaultRowHeight="12.75"/>
  <cols>
    <col min="1" max="1" width="4.00390625" style="18" customWidth="1"/>
    <col min="2" max="2" width="31.7109375" style="69" customWidth="1"/>
    <col min="3" max="3" width="6.28125" style="19" customWidth="1"/>
    <col min="4" max="10" width="6.28125" style="6" customWidth="1"/>
    <col min="11" max="11" width="6.28125" style="27" customWidth="1"/>
    <col min="12" max="16384" width="13.00390625" style="18" customWidth="1"/>
  </cols>
  <sheetData>
    <row r="1" spans="1:12" ht="12.75">
      <c r="A1" s="116" t="s">
        <v>10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78"/>
    </row>
    <row r="2" spans="1:12" ht="38.25" customHeight="1">
      <c r="A2" s="117" t="s">
        <v>123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78"/>
    </row>
    <row r="3" spans="1:11" s="2" customFormat="1" ht="105" customHeight="1">
      <c r="A3" s="101" t="s">
        <v>193</v>
      </c>
      <c r="B3" s="54" t="s">
        <v>114</v>
      </c>
      <c r="C3" s="100" t="s">
        <v>0</v>
      </c>
      <c r="D3" s="101" t="s">
        <v>78</v>
      </c>
      <c r="E3" s="101" t="s">
        <v>1</v>
      </c>
      <c r="F3" s="102" t="s">
        <v>2</v>
      </c>
      <c r="G3" s="103" t="s">
        <v>79</v>
      </c>
      <c r="H3" s="103" t="s">
        <v>80</v>
      </c>
      <c r="I3" s="101" t="s">
        <v>81</v>
      </c>
      <c r="J3" s="102" t="s">
        <v>125</v>
      </c>
      <c r="K3" s="102" t="s">
        <v>126</v>
      </c>
    </row>
    <row r="4" spans="1:24" s="2" customFormat="1" ht="12" customHeight="1">
      <c r="A4" s="52"/>
      <c r="B4" s="115" t="s">
        <v>11</v>
      </c>
      <c r="C4" s="115"/>
      <c r="D4" s="115"/>
      <c r="E4" s="115"/>
      <c r="F4" s="115"/>
      <c r="G4" s="115"/>
      <c r="H4" s="115"/>
      <c r="I4" s="115"/>
      <c r="J4" s="115"/>
      <c r="K4" s="115"/>
      <c r="L4" s="16"/>
      <c r="M4" s="23"/>
      <c r="N4" s="33"/>
      <c r="O4" s="34"/>
      <c r="P4" s="30"/>
      <c r="Q4" s="35"/>
      <c r="R4" s="35"/>
      <c r="S4" s="35"/>
      <c r="T4" s="30"/>
      <c r="U4" s="30"/>
      <c r="V4" s="10"/>
      <c r="W4" s="16"/>
      <c r="X4" s="16"/>
    </row>
    <row r="5" spans="1:24" s="2" customFormat="1" ht="12" customHeight="1">
      <c r="A5" s="108" t="s">
        <v>127</v>
      </c>
      <c r="B5" s="51" t="s">
        <v>50</v>
      </c>
      <c r="C5" s="21">
        <v>2</v>
      </c>
      <c r="D5" s="41" t="s">
        <v>4</v>
      </c>
      <c r="E5" s="42">
        <v>30</v>
      </c>
      <c r="F5" s="22">
        <v>0</v>
      </c>
      <c r="G5" s="22">
        <v>0</v>
      </c>
      <c r="H5" s="22">
        <v>30</v>
      </c>
      <c r="I5" s="42">
        <v>0</v>
      </c>
      <c r="J5" s="42">
        <f>ROUNDUP(F5/9,0)</f>
        <v>0</v>
      </c>
      <c r="K5" s="42">
        <v>2</v>
      </c>
      <c r="L5" s="16"/>
      <c r="M5" s="23"/>
      <c r="N5" s="33"/>
      <c r="O5" s="34"/>
      <c r="P5" s="30"/>
      <c r="Q5" s="35"/>
      <c r="R5" s="37"/>
      <c r="S5" s="37"/>
      <c r="T5" s="30"/>
      <c r="U5" s="30"/>
      <c r="V5" s="10"/>
      <c r="W5" s="16"/>
      <c r="X5" s="16"/>
    </row>
    <row r="6" spans="1:24" s="2" customFormat="1" ht="12" customHeight="1">
      <c r="A6" s="108" t="s">
        <v>128</v>
      </c>
      <c r="B6" s="51" t="s">
        <v>51</v>
      </c>
      <c r="C6" s="21">
        <v>2</v>
      </c>
      <c r="D6" s="41" t="s">
        <v>4</v>
      </c>
      <c r="E6" s="42">
        <v>30</v>
      </c>
      <c r="F6" s="22">
        <v>0</v>
      </c>
      <c r="G6" s="22">
        <v>0</v>
      </c>
      <c r="H6" s="22">
        <v>30</v>
      </c>
      <c r="I6" s="42">
        <v>0</v>
      </c>
      <c r="J6" s="42">
        <f>ROUNDUP(F6/9,0)</f>
        <v>0</v>
      </c>
      <c r="K6" s="42">
        <v>2</v>
      </c>
      <c r="L6" s="23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1:24" s="2" customFormat="1" ht="12" customHeight="1">
      <c r="A7" s="108" t="s">
        <v>129</v>
      </c>
      <c r="B7" s="51" t="s">
        <v>84</v>
      </c>
      <c r="C7" s="21">
        <v>1</v>
      </c>
      <c r="D7" s="41" t="s">
        <v>4</v>
      </c>
      <c r="E7" s="42">
        <v>30</v>
      </c>
      <c r="F7" s="22">
        <v>0</v>
      </c>
      <c r="G7" s="22">
        <v>30</v>
      </c>
      <c r="H7" s="22">
        <v>0</v>
      </c>
      <c r="I7" s="42">
        <v>0</v>
      </c>
      <c r="J7" s="42">
        <v>0</v>
      </c>
      <c r="K7" s="42">
        <v>2</v>
      </c>
      <c r="L7" s="23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</row>
    <row r="8" spans="1:24" s="3" customFormat="1" ht="12" customHeight="1">
      <c r="A8" s="108" t="s">
        <v>130</v>
      </c>
      <c r="B8" s="51" t="s">
        <v>52</v>
      </c>
      <c r="C8" s="21">
        <v>1</v>
      </c>
      <c r="D8" s="41" t="s">
        <v>4</v>
      </c>
      <c r="E8" s="42">
        <v>10</v>
      </c>
      <c r="F8" s="22">
        <v>10</v>
      </c>
      <c r="G8" s="22">
        <v>0</v>
      </c>
      <c r="H8" s="22">
        <v>0</v>
      </c>
      <c r="I8" s="42">
        <v>0</v>
      </c>
      <c r="J8" s="42">
        <v>1</v>
      </c>
      <c r="K8" s="42">
        <v>0</v>
      </c>
      <c r="V8" s="36"/>
      <c r="W8" s="36"/>
      <c r="X8" s="36"/>
    </row>
    <row r="9" spans="1:24" s="2" customFormat="1" ht="12" customHeight="1">
      <c r="A9" s="108" t="s">
        <v>131</v>
      </c>
      <c r="B9" s="48" t="s">
        <v>53</v>
      </c>
      <c r="C9" s="17">
        <v>2</v>
      </c>
      <c r="D9" s="17" t="s">
        <v>4</v>
      </c>
      <c r="E9" s="17">
        <v>30</v>
      </c>
      <c r="F9" s="17">
        <v>30</v>
      </c>
      <c r="G9" s="17">
        <v>0</v>
      </c>
      <c r="H9" s="17">
        <v>0</v>
      </c>
      <c r="I9" s="17">
        <v>0</v>
      </c>
      <c r="J9" s="42">
        <v>2</v>
      </c>
      <c r="K9" s="42">
        <v>0</v>
      </c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</row>
    <row r="10" spans="1:24" s="2" customFormat="1" ht="12" customHeight="1">
      <c r="A10" s="108" t="s">
        <v>132</v>
      </c>
      <c r="B10" s="51" t="s">
        <v>18</v>
      </c>
      <c r="C10" s="21">
        <v>1</v>
      </c>
      <c r="D10" s="41" t="s">
        <v>4</v>
      </c>
      <c r="E10" s="42">
        <v>15</v>
      </c>
      <c r="F10" s="22">
        <v>15</v>
      </c>
      <c r="G10" s="22">
        <v>0</v>
      </c>
      <c r="H10" s="22">
        <v>0</v>
      </c>
      <c r="I10" s="22">
        <v>0</v>
      </c>
      <c r="J10" s="42">
        <v>1</v>
      </c>
      <c r="K10" s="42">
        <v>0</v>
      </c>
      <c r="V10" s="16"/>
      <c r="W10" s="16"/>
      <c r="X10" s="16"/>
    </row>
    <row r="11" spans="1:22" s="2" customFormat="1" ht="12" customHeight="1">
      <c r="A11" s="108" t="s">
        <v>133</v>
      </c>
      <c r="B11" s="51" t="s">
        <v>22</v>
      </c>
      <c r="C11" s="21">
        <v>6</v>
      </c>
      <c r="D11" s="41" t="s">
        <v>3</v>
      </c>
      <c r="E11" s="42">
        <v>60</v>
      </c>
      <c r="F11" s="22">
        <v>30</v>
      </c>
      <c r="G11" s="22">
        <v>10</v>
      </c>
      <c r="H11" s="22">
        <v>20</v>
      </c>
      <c r="I11" s="42">
        <v>0</v>
      </c>
      <c r="J11" s="42">
        <v>2</v>
      </c>
      <c r="K11" s="42">
        <v>2</v>
      </c>
      <c r="M11" s="23"/>
      <c r="N11" s="33"/>
      <c r="O11" s="34"/>
      <c r="P11" s="30"/>
      <c r="Q11" s="35"/>
      <c r="R11" s="37"/>
      <c r="S11" s="37"/>
      <c r="T11" s="30"/>
      <c r="U11" s="30"/>
      <c r="V11" s="10"/>
    </row>
    <row r="12" spans="1:22" s="2" customFormat="1" ht="12" customHeight="1">
      <c r="A12" s="108" t="s">
        <v>134</v>
      </c>
      <c r="B12" s="51" t="s">
        <v>23</v>
      </c>
      <c r="C12" s="21">
        <v>6</v>
      </c>
      <c r="D12" s="41" t="s">
        <v>3</v>
      </c>
      <c r="E12" s="42">
        <v>60</v>
      </c>
      <c r="F12" s="42">
        <v>30</v>
      </c>
      <c r="G12" s="42">
        <v>10</v>
      </c>
      <c r="H12" s="43">
        <v>20</v>
      </c>
      <c r="I12" s="42">
        <v>0</v>
      </c>
      <c r="J12" s="42">
        <v>2</v>
      </c>
      <c r="K12" s="42">
        <v>2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s="2" customFormat="1" ht="12" customHeight="1">
      <c r="A13" s="108" t="s">
        <v>135</v>
      </c>
      <c r="B13" s="51" t="s">
        <v>21</v>
      </c>
      <c r="C13" s="21">
        <v>7</v>
      </c>
      <c r="D13" s="41" t="s">
        <v>3</v>
      </c>
      <c r="E13" s="42">
        <v>75</v>
      </c>
      <c r="F13" s="42">
        <v>30</v>
      </c>
      <c r="G13" s="42">
        <v>45</v>
      </c>
      <c r="H13" s="43">
        <v>0</v>
      </c>
      <c r="I13" s="42">
        <v>0</v>
      </c>
      <c r="J13" s="42">
        <v>2</v>
      </c>
      <c r="K13" s="42">
        <v>3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11" s="2" customFormat="1" ht="12" customHeight="1">
      <c r="A14" s="108" t="s">
        <v>136</v>
      </c>
      <c r="B14" s="68" t="s">
        <v>85</v>
      </c>
      <c r="C14" s="17">
        <v>2</v>
      </c>
      <c r="D14" s="17" t="s">
        <v>4</v>
      </c>
      <c r="E14" s="17">
        <v>30</v>
      </c>
      <c r="F14" s="17">
        <v>30</v>
      </c>
      <c r="G14" s="17">
        <v>0</v>
      </c>
      <c r="H14" s="17">
        <v>0</v>
      </c>
      <c r="I14" s="17">
        <v>0</v>
      </c>
      <c r="J14" s="17">
        <v>2</v>
      </c>
      <c r="K14" s="42">
        <v>0</v>
      </c>
    </row>
    <row r="15" spans="1:12" s="2" customFormat="1" ht="12" customHeight="1">
      <c r="A15" s="17"/>
      <c r="B15" s="88" t="s">
        <v>5</v>
      </c>
      <c r="C15" s="53">
        <f>SUM(C5:C14)</f>
        <v>30</v>
      </c>
      <c r="D15" s="54">
        <f>COUNTIF(D5:D14,"e")</f>
        <v>3</v>
      </c>
      <c r="E15" s="53">
        <f aca="true" t="shared" si="0" ref="E15:K15">SUM(E5:E14)</f>
        <v>370</v>
      </c>
      <c r="F15" s="53">
        <f t="shared" si="0"/>
        <v>175</v>
      </c>
      <c r="G15" s="53">
        <f t="shared" si="0"/>
        <v>95</v>
      </c>
      <c r="H15" s="53">
        <f t="shared" si="0"/>
        <v>100</v>
      </c>
      <c r="I15" s="53">
        <f t="shared" si="0"/>
        <v>0</v>
      </c>
      <c r="J15" s="53">
        <f t="shared" si="0"/>
        <v>12</v>
      </c>
      <c r="K15" s="53">
        <f t="shared" si="0"/>
        <v>13</v>
      </c>
      <c r="L15" s="16"/>
    </row>
    <row r="16" spans="1:11" s="3" customFormat="1" ht="12" customHeight="1">
      <c r="A16" s="109"/>
      <c r="B16" s="89" t="s">
        <v>12</v>
      </c>
      <c r="C16" s="55"/>
      <c r="D16" s="55"/>
      <c r="E16" s="55"/>
      <c r="F16" s="55"/>
      <c r="G16" s="55"/>
      <c r="H16" s="55"/>
      <c r="I16" s="55"/>
      <c r="J16" s="55"/>
      <c r="K16" s="55"/>
    </row>
    <row r="17" spans="1:11" s="3" customFormat="1" ht="12" customHeight="1">
      <c r="A17" s="108" t="s">
        <v>137</v>
      </c>
      <c r="B17" s="51" t="s">
        <v>55</v>
      </c>
      <c r="C17" s="21">
        <v>2</v>
      </c>
      <c r="D17" s="41" t="s">
        <v>4</v>
      </c>
      <c r="E17" s="42">
        <v>30</v>
      </c>
      <c r="F17" s="22">
        <v>0</v>
      </c>
      <c r="G17" s="22">
        <v>0</v>
      </c>
      <c r="H17" s="22">
        <v>30</v>
      </c>
      <c r="I17" s="42">
        <v>0</v>
      </c>
      <c r="J17" s="42">
        <f>ROUNDUP(F17/9,0)</f>
        <v>0</v>
      </c>
      <c r="K17" s="42">
        <v>2</v>
      </c>
    </row>
    <row r="18" spans="1:11" s="3" customFormat="1" ht="12" customHeight="1">
      <c r="A18" s="108" t="s">
        <v>138</v>
      </c>
      <c r="B18" s="51" t="s">
        <v>56</v>
      </c>
      <c r="C18" s="21">
        <v>2</v>
      </c>
      <c r="D18" s="41" t="s">
        <v>3</v>
      </c>
      <c r="E18" s="42">
        <v>30</v>
      </c>
      <c r="F18" s="22">
        <v>0</v>
      </c>
      <c r="G18" s="22">
        <v>0</v>
      </c>
      <c r="H18" s="22">
        <v>30</v>
      </c>
      <c r="I18" s="42">
        <v>0</v>
      </c>
      <c r="J18" s="42">
        <f>ROUNDUP(F18/9,0)</f>
        <v>0</v>
      </c>
      <c r="K18" s="42">
        <v>2</v>
      </c>
    </row>
    <row r="19" spans="1:11" s="3" customFormat="1" ht="12" customHeight="1">
      <c r="A19" s="108" t="s">
        <v>139</v>
      </c>
      <c r="B19" s="51" t="s">
        <v>84</v>
      </c>
      <c r="C19" s="21">
        <v>1</v>
      </c>
      <c r="D19" s="41" t="s">
        <v>4</v>
      </c>
      <c r="E19" s="42">
        <v>15</v>
      </c>
      <c r="F19" s="22">
        <v>0</v>
      </c>
      <c r="G19" s="22">
        <v>15</v>
      </c>
      <c r="H19" s="22">
        <v>0</v>
      </c>
      <c r="I19" s="42">
        <v>0</v>
      </c>
      <c r="J19" s="42">
        <v>0</v>
      </c>
      <c r="K19" s="42">
        <v>1</v>
      </c>
    </row>
    <row r="20" spans="1:11" s="3" customFormat="1" ht="12" customHeight="1">
      <c r="A20" s="108" t="s">
        <v>140</v>
      </c>
      <c r="B20" s="51" t="s">
        <v>31</v>
      </c>
      <c r="C20" s="21">
        <v>5</v>
      </c>
      <c r="D20" s="41" t="s">
        <v>3</v>
      </c>
      <c r="E20" s="42">
        <v>45</v>
      </c>
      <c r="F20" s="22">
        <v>15</v>
      </c>
      <c r="G20" s="22">
        <v>10</v>
      </c>
      <c r="H20" s="22">
        <v>20</v>
      </c>
      <c r="I20" s="42">
        <v>0</v>
      </c>
      <c r="J20" s="42">
        <v>1</v>
      </c>
      <c r="K20" s="42">
        <v>2</v>
      </c>
    </row>
    <row r="21" spans="1:11" s="5" customFormat="1" ht="12" customHeight="1">
      <c r="A21" s="108" t="s">
        <v>141</v>
      </c>
      <c r="B21" s="68" t="s">
        <v>57</v>
      </c>
      <c r="C21" s="17">
        <v>3</v>
      </c>
      <c r="D21" s="17" t="s">
        <v>4</v>
      </c>
      <c r="E21" s="17">
        <v>30</v>
      </c>
      <c r="F21" s="17">
        <v>15</v>
      </c>
      <c r="G21" s="17">
        <v>5</v>
      </c>
      <c r="H21" s="17">
        <v>10</v>
      </c>
      <c r="I21" s="17">
        <v>0</v>
      </c>
      <c r="J21" s="42">
        <v>1</v>
      </c>
      <c r="K21" s="42">
        <v>1</v>
      </c>
    </row>
    <row r="22" spans="1:11" s="5" customFormat="1" ht="12" customHeight="1">
      <c r="A22" s="108" t="s">
        <v>142</v>
      </c>
      <c r="B22" s="68" t="s">
        <v>47</v>
      </c>
      <c r="C22" s="17">
        <v>4</v>
      </c>
      <c r="D22" s="17" t="s">
        <v>3</v>
      </c>
      <c r="E22" s="17">
        <v>45</v>
      </c>
      <c r="F22" s="17">
        <v>15</v>
      </c>
      <c r="G22" s="17">
        <v>15</v>
      </c>
      <c r="H22" s="17">
        <v>15</v>
      </c>
      <c r="I22" s="17">
        <v>0</v>
      </c>
      <c r="J22" s="42">
        <v>1</v>
      </c>
      <c r="K22" s="42">
        <v>2</v>
      </c>
    </row>
    <row r="23" spans="1:11" s="5" customFormat="1" ht="12" customHeight="1">
      <c r="A23" s="108" t="s">
        <v>143</v>
      </c>
      <c r="B23" s="51" t="s">
        <v>6</v>
      </c>
      <c r="C23" s="21">
        <v>3</v>
      </c>
      <c r="D23" s="41" t="s">
        <v>4</v>
      </c>
      <c r="E23" s="42">
        <v>45</v>
      </c>
      <c r="F23" s="42">
        <v>15</v>
      </c>
      <c r="G23" s="42">
        <v>0</v>
      </c>
      <c r="H23" s="42">
        <v>30</v>
      </c>
      <c r="I23" s="42">
        <v>0</v>
      </c>
      <c r="J23" s="42">
        <v>1</v>
      </c>
      <c r="K23" s="42">
        <v>2</v>
      </c>
    </row>
    <row r="24" spans="1:11" s="5" customFormat="1" ht="12" customHeight="1">
      <c r="A24" s="108" t="s">
        <v>144</v>
      </c>
      <c r="B24" s="51" t="s">
        <v>58</v>
      </c>
      <c r="C24" s="21">
        <v>5</v>
      </c>
      <c r="D24" s="41" t="s">
        <v>3</v>
      </c>
      <c r="E24" s="42">
        <v>65</v>
      </c>
      <c r="F24" s="42">
        <v>30</v>
      </c>
      <c r="G24" s="42">
        <v>10</v>
      </c>
      <c r="H24" s="42">
        <v>20</v>
      </c>
      <c r="I24" s="42">
        <v>5</v>
      </c>
      <c r="J24" s="42">
        <v>2</v>
      </c>
      <c r="K24" s="42">
        <v>2</v>
      </c>
    </row>
    <row r="25" spans="1:11" s="5" customFormat="1" ht="12" customHeight="1">
      <c r="A25" s="108" t="s">
        <v>145</v>
      </c>
      <c r="B25" s="51" t="s">
        <v>46</v>
      </c>
      <c r="C25" s="21">
        <v>3</v>
      </c>
      <c r="D25" s="41" t="s">
        <v>4</v>
      </c>
      <c r="E25" s="42">
        <v>45</v>
      </c>
      <c r="F25" s="42">
        <v>15</v>
      </c>
      <c r="G25" s="42">
        <v>15</v>
      </c>
      <c r="H25" s="42">
        <v>15</v>
      </c>
      <c r="I25" s="42">
        <v>0</v>
      </c>
      <c r="J25" s="42">
        <v>1</v>
      </c>
      <c r="K25" s="42">
        <v>2</v>
      </c>
    </row>
    <row r="26" spans="1:11" s="4" customFormat="1" ht="12" customHeight="1">
      <c r="A26" s="108" t="s">
        <v>146</v>
      </c>
      <c r="B26" s="51" t="s">
        <v>86</v>
      </c>
      <c r="C26" s="21">
        <v>2</v>
      </c>
      <c r="D26" s="41" t="s">
        <v>4</v>
      </c>
      <c r="E26" s="42">
        <v>30</v>
      </c>
      <c r="F26" s="42">
        <v>30</v>
      </c>
      <c r="G26" s="42">
        <v>0</v>
      </c>
      <c r="H26" s="42">
        <v>0</v>
      </c>
      <c r="I26" s="42">
        <v>0</v>
      </c>
      <c r="J26" s="42">
        <v>2</v>
      </c>
      <c r="K26" s="42">
        <v>0</v>
      </c>
    </row>
    <row r="27" spans="1:11" s="4" customFormat="1" ht="12" customHeight="1">
      <c r="A27" s="110"/>
      <c r="B27" s="88" t="s">
        <v>5</v>
      </c>
      <c r="C27" s="53">
        <f>SUM(C17:C26)</f>
        <v>30</v>
      </c>
      <c r="D27" s="54">
        <f>COUNTIF(D17:D26,"e")</f>
        <v>4</v>
      </c>
      <c r="E27" s="53">
        <f>SUM(E17:E26)</f>
        <v>380</v>
      </c>
      <c r="F27" s="53">
        <f aca="true" t="shared" si="1" ref="F27:K27">SUM(F17:F26)</f>
        <v>135</v>
      </c>
      <c r="G27" s="53">
        <f t="shared" si="1"/>
        <v>70</v>
      </c>
      <c r="H27" s="53">
        <f t="shared" si="1"/>
        <v>170</v>
      </c>
      <c r="I27" s="53">
        <f t="shared" si="1"/>
        <v>5</v>
      </c>
      <c r="J27" s="53">
        <f t="shared" si="1"/>
        <v>9</v>
      </c>
      <c r="K27" s="53">
        <f t="shared" si="1"/>
        <v>16</v>
      </c>
    </row>
    <row r="28" spans="1:11" s="2" customFormat="1" ht="12" customHeight="1">
      <c r="A28" s="52"/>
      <c r="B28" s="89" t="s">
        <v>13</v>
      </c>
      <c r="C28" s="55"/>
      <c r="D28" s="55"/>
      <c r="E28" s="55"/>
      <c r="F28" s="55"/>
      <c r="G28" s="55"/>
      <c r="H28" s="55"/>
      <c r="I28" s="55"/>
      <c r="J28" s="55"/>
      <c r="K28" s="55"/>
    </row>
    <row r="29" spans="1:11" s="2" customFormat="1" ht="12" customHeight="1">
      <c r="A29" s="108" t="s">
        <v>147</v>
      </c>
      <c r="B29" s="51" t="s">
        <v>59</v>
      </c>
      <c r="C29" s="21">
        <v>2</v>
      </c>
      <c r="D29" s="41" t="s">
        <v>4</v>
      </c>
      <c r="E29" s="42">
        <v>30</v>
      </c>
      <c r="F29" s="22">
        <v>0</v>
      </c>
      <c r="G29" s="22">
        <v>0</v>
      </c>
      <c r="H29" s="22">
        <v>30</v>
      </c>
      <c r="I29" s="42">
        <v>0</v>
      </c>
      <c r="J29" s="42">
        <f>ROUNDUP(F29/9,0)</f>
        <v>0</v>
      </c>
      <c r="K29" s="42">
        <v>2</v>
      </c>
    </row>
    <row r="30" spans="1:11" s="2" customFormat="1" ht="12" customHeight="1">
      <c r="A30" s="108" t="s">
        <v>148</v>
      </c>
      <c r="B30" s="51" t="s">
        <v>25</v>
      </c>
      <c r="C30" s="21">
        <v>5</v>
      </c>
      <c r="D30" s="41" t="s">
        <v>3</v>
      </c>
      <c r="E30" s="42">
        <v>60</v>
      </c>
      <c r="F30" s="42">
        <v>30</v>
      </c>
      <c r="G30" s="42">
        <v>10</v>
      </c>
      <c r="H30" s="43">
        <v>20</v>
      </c>
      <c r="I30" s="42">
        <v>0</v>
      </c>
      <c r="J30" s="42">
        <v>2</v>
      </c>
      <c r="K30" s="42">
        <v>2</v>
      </c>
    </row>
    <row r="31" spans="1:26" s="2" customFormat="1" ht="12" customHeight="1">
      <c r="A31" s="108" t="s">
        <v>149</v>
      </c>
      <c r="B31" s="68" t="s">
        <v>87</v>
      </c>
      <c r="C31" s="17">
        <v>4</v>
      </c>
      <c r="D31" s="17" t="s">
        <v>3</v>
      </c>
      <c r="E31" s="17">
        <v>45</v>
      </c>
      <c r="F31" s="17">
        <v>15</v>
      </c>
      <c r="G31" s="17">
        <v>10</v>
      </c>
      <c r="H31" s="17">
        <v>20</v>
      </c>
      <c r="I31" s="17">
        <v>0</v>
      </c>
      <c r="J31" s="42">
        <v>1</v>
      </c>
      <c r="K31" s="42">
        <v>2</v>
      </c>
      <c r="L31" s="23"/>
      <c r="M31" s="28"/>
      <c r="N31" s="29"/>
      <c r="O31" s="10"/>
      <c r="P31" s="10"/>
      <c r="Q31" s="10"/>
      <c r="R31" s="10"/>
      <c r="S31" s="10"/>
      <c r="T31" s="10"/>
      <c r="U31" s="10"/>
      <c r="V31" s="16"/>
      <c r="W31" s="16"/>
      <c r="X31" s="16"/>
      <c r="Y31" s="16"/>
      <c r="Z31" s="16"/>
    </row>
    <row r="32" spans="1:11" s="2" customFormat="1" ht="12" customHeight="1">
      <c r="A32" s="108" t="s">
        <v>150</v>
      </c>
      <c r="B32" s="51" t="s">
        <v>28</v>
      </c>
      <c r="C32" s="21">
        <v>4</v>
      </c>
      <c r="D32" s="41" t="s">
        <v>4</v>
      </c>
      <c r="E32" s="42">
        <v>45</v>
      </c>
      <c r="F32" s="42">
        <v>15</v>
      </c>
      <c r="G32" s="42">
        <v>10</v>
      </c>
      <c r="H32" s="43">
        <v>20</v>
      </c>
      <c r="I32" s="42">
        <v>0</v>
      </c>
      <c r="J32" s="42">
        <v>1</v>
      </c>
      <c r="K32" s="42">
        <v>2</v>
      </c>
    </row>
    <row r="33" spans="1:11" s="2" customFormat="1" ht="12" customHeight="1">
      <c r="A33" s="108" t="s">
        <v>151</v>
      </c>
      <c r="B33" s="51" t="s">
        <v>29</v>
      </c>
      <c r="C33" s="21">
        <v>3</v>
      </c>
      <c r="D33" s="41" t="s">
        <v>4</v>
      </c>
      <c r="E33" s="42">
        <v>30</v>
      </c>
      <c r="F33" s="42">
        <v>15</v>
      </c>
      <c r="G33" s="42">
        <v>5</v>
      </c>
      <c r="H33" s="43">
        <v>10</v>
      </c>
      <c r="I33" s="42">
        <v>0</v>
      </c>
      <c r="J33" s="42">
        <v>1</v>
      </c>
      <c r="K33" s="42">
        <v>1</v>
      </c>
    </row>
    <row r="34" spans="1:11" s="2" customFormat="1" ht="12" customHeight="1">
      <c r="A34" s="108" t="s">
        <v>152</v>
      </c>
      <c r="B34" s="51" t="s">
        <v>30</v>
      </c>
      <c r="C34" s="21">
        <v>3</v>
      </c>
      <c r="D34" s="41" t="s">
        <v>4</v>
      </c>
      <c r="E34" s="42">
        <v>30</v>
      </c>
      <c r="F34" s="42">
        <v>15</v>
      </c>
      <c r="G34" s="42">
        <v>5</v>
      </c>
      <c r="H34" s="43">
        <v>10</v>
      </c>
      <c r="I34" s="42">
        <v>0</v>
      </c>
      <c r="J34" s="42">
        <v>1</v>
      </c>
      <c r="K34" s="42">
        <v>1</v>
      </c>
    </row>
    <row r="35" spans="1:11" s="2" customFormat="1" ht="12" customHeight="1">
      <c r="A35" s="108" t="s">
        <v>153</v>
      </c>
      <c r="B35" s="51" t="s">
        <v>88</v>
      </c>
      <c r="C35" s="21">
        <v>5</v>
      </c>
      <c r="D35" s="41" t="s">
        <v>3</v>
      </c>
      <c r="E35" s="42">
        <v>65</v>
      </c>
      <c r="F35" s="42">
        <v>30</v>
      </c>
      <c r="G35" s="42">
        <v>10</v>
      </c>
      <c r="H35" s="43">
        <v>20</v>
      </c>
      <c r="I35" s="42">
        <v>5</v>
      </c>
      <c r="J35" s="42">
        <v>2</v>
      </c>
      <c r="K35" s="42">
        <v>2</v>
      </c>
    </row>
    <row r="36" spans="1:11" s="2" customFormat="1" ht="12" customHeight="1">
      <c r="A36" s="108" t="s">
        <v>154</v>
      </c>
      <c r="B36" s="51" t="s">
        <v>49</v>
      </c>
      <c r="C36" s="21">
        <v>2</v>
      </c>
      <c r="D36" s="41" t="s">
        <v>4</v>
      </c>
      <c r="E36" s="42">
        <v>30</v>
      </c>
      <c r="F36" s="22">
        <v>15</v>
      </c>
      <c r="G36" s="22">
        <v>0</v>
      </c>
      <c r="H36" s="22">
        <v>15</v>
      </c>
      <c r="I36" s="42">
        <v>0</v>
      </c>
      <c r="J36" s="42">
        <v>1</v>
      </c>
      <c r="K36" s="42">
        <v>1</v>
      </c>
    </row>
    <row r="37" spans="1:11" s="2" customFormat="1" ht="12" customHeight="1">
      <c r="A37" s="108" t="s">
        <v>155</v>
      </c>
      <c r="B37" s="51" t="s">
        <v>54</v>
      </c>
      <c r="C37" s="21">
        <v>2</v>
      </c>
      <c r="D37" s="41" t="s">
        <v>4</v>
      </c>
      <c r="E37" s="42">
        <v>30</v>
      </c>
      <c r="F37" s="41">
        <v>30</v>
      </c>
      <c r="G37" s="41">
        <v>0</v>
      </c>
      <c r="H37" s="41">
        <v>0</v>
      </c>
      <c r="I37" s="42">
        <v>0</v>
      </c>
      <c r="J37" s="42">
        <v>2</v>
      </c>
      <c r="K37" s="42">
        <v>0</v>
      </c>
    </row>
    <row r="38" spans="1:28" s="2" customFormat="1" ht="12" customHeight="1">
      <c r="A38" s="52"/>
      <c r="B38" s="88" t="s">
        <v>5</v>
      </c>
      <c r="C38" s="53">
        <f>SUM(C29:C37)</f>
        <v>30</v>
      </c>
      <c r="D38" s="54">
        <f>COUNTIF(D29:D37,"e")</f>
        <v>3</v>
      </c>
      <c r="E38" s="53">
        <f aca="true" t="shared" si="2" ref="E38:K38">SUM(E29:E37)</f>
        <v>365</v>
      </c>
      <c r="F38" s="53">
        <f t="shared" si="2"/>
        <v>165</v>
      </c>
      <c r="G38" s="53">
        <f t="shared" si="2"/>
        <v>50</v>
      </c>
      <c r="H38" s="53">
        <f t="shared" si="2"/>
        <v>145</v>
      </c>
      <c r="I38" s="53">
        <f t="shared" si="2"/>
        <v>5</v>
      </c>
      <c r="J38" s="53">
        <f t="shared" si="2"/>
        <v>11</v>
      </c>
      <c r="K38" s="53">
        <f t="shared" si="2"/>
        <v>13</v>
      </c>
      <c r="M38" s="23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</row>
    <row r="39" spans="1:28" s="2" customFormat="1" ht="12" customHeight="1">
      <c r="A39" s="17"/>
      <c r="B39" s="90"/>
      <c r="C39" s="52"/>
      <c r="D39" s="52"/>
      <c r="E39" s="52"/>
      <c r="F39" s="52"/>
      <c r="G39" s="52"/>
      <c r="H39" s="52"/>
      <c r="I39" s="52"/>
      <c r="J39" s="52"/>
      <c r="K39" s="52"/>
      <c r="L39" s="16"/>
      <c r="M39" s="23"/>
      <c r="N39" s="28"/>
      <c r="O39" s="29"/>
      <c r="P39" s="30"/>
      <c r="Q39" s="10"/>
      <c r="R39" s="10"/>
      <c r="S39" s="31"/>
      <c r="T39" s="10"/>
      <c r="U39" s="10"/>
      <c r="V39" s="10"/>
      <c r="W39" s="16"/>
      <c r="X39" s="16"/>
      <c r="Y39" s="16"/>
      <c r="Z39" s="16"/>
      <c r="AA39" s="16"/>
      <c r="AB39" s="16"/>
    </row>
    <row r="40" spans="1:28" s="2" customFormat="1" ht="12" customHeight="1">
      <c r="A40" s="17"/>
      <c r="B40" s="89" t="s">
        <v>14</v>
      </c>
      <c r="C40" s="56"/>
      <c r="D40" s="56"/>
      <c r="E40" s="56"/>
      <c r="F40" s="56"/>
      <c r="G40" s="56"/>
      <c r="H40" s="56"/>
      <c r="I40" s="56"/>
      <c r="J40" s="56"/>
      <c r="K40" s="5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</row>
    <row r="41" spans="1:23" s="2" customFormat="1" ht="12" customHeight="1">
      <c r="A41" s="108" t="s">
        <v>156</v>
      </c>
      <c r="B41" s="51" t="s">
        <v>60</v>
      </c>
      <c r="C41" s="21">
        <v>2</v>
      </c>
      <c r="D41" s="41" t="s">
        <v>3</v>
      </c>
      <c r="E41" s="42">
        <v>30</v>
      </c>
      <c r="F41" s="22">
        <v>0</v>
      </c>
      <c r="G41" s="22">
        <v>0</v>
      </c>
      <c r="H41" s="22">
        <v>30</v>
      </c>
      <c r="I41" s="42">
        <v>0</v>
      </c>
      <c r="J41" s="42">
        <f>ROUNDUP(F41/9,0)</f>
        <v>0</v>
      </c>
      <c r="K41" s="42">
        <v>2</v>
      </c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</row>
    <row r="42" spans="1:11" s="2" customFormat="1" ht="12" customHeight="1">
      <c r="A42" s="108" t="s">
        <v>157</v>
      </c>
      <c r="B42" s="51" t="s">
        <v>61</v>
      </c>
      <c r="C42" s="21">
        <v>4</v>
      </c>
      <c r="D42" s="41" t="s">
        <v>4</v>
      </c>
      <c r="E42" s="42">
        <v>45</v>
      </c>
      <c r="F42" s="42">
        <v>15</v>
      </c>
      <c r="G42" s="42">
        <v>10</v>
      </c>
      <c r="H42" s="43">
        <v>20</v>
      </c>
      <c r="I42" s="42">
        <v>0</v>
      </c>
      <c r="J42" s="42">
        <v>1</v>
      </c>
      <c r="K42" s="42">
        <v>2</v>
      </c>
    </row>
    <row r="43" spans="1:11" s="2" customFormat="1" ht="12" customHeight="1">
      <c r="A43" s="108" t="s">
        <v>158</v>
      </c>
      <c r="B43" s="51" t="s">
        <v>26</v>
      </c>
      <c r="C43" s="21">
        <v>4</v>
      </c>
      <c r="D43" s="41" t="s">
        <v>4</v>
      </c>
      <c r="E43" s="42">
        <v>45</v>
      </c>
      <c r="F43" s="42">
        <v>15</v>
      </c>
      <c r="G43" s="42">
        <v>10</v>
      </c>
      <c r="H43" s="43">
        <v>20</v>
      </c>
      <c r="I43" s="42">
        <v>0</v>
      </c>
      <c r="J43" s="42">
        <v>1</v>
      </c>
      <c r="K43" s="42">
        <v>2</v>
      </c>
    </row>
    <row r="44" spans="1:11" s="2" customFormat="1" ht="12" customHeight="1">
      <c r="A44" s="108" t="s">
        <v>159</v>
      </c>
      <c r="B44" s="51" t="s">
        <v>65</v>
      </c>
      <c r="C44" s="21">
        <v>2</v>
      </c>
      <c r="D44" s="41" t="s">
        <v>4</v>
      </c>
      <c r="E44" s="42">
        <v>30</v>
      </c>
      <c r="F44" s="42">
        <v>15</v>
      </c>
      <c r="G44" s="42">
        <v>5</v>
      </c>
      <c r="H44" s="43">
        <v>10</v>
      </c>
      <c r="I44" s="42">
        <v>0</v>
      </c>
      <c r="J44" s="42">
        <v>1</v>
      </c>
      <c r="K44" s="42">
        <v>1</v>
      </c>
    </row>
    <row r="45" spans="1:11" s="2" customFormat="1" ht="12" customHeight="1">
      <c r="A45" s="108" t="s">
        <v>160</v>
      </c>
      <c r="B45" s="51" t="s">
        <v>89</v>
      </c>
      <c r="C45" s="21">
        <v>4</v>
      </c>
      <c r="D45" s="41" t="s">
        <v>3</v>
      </c>
      <c r="E45" s="42">
        <v>45</v>
      </c>
      <c r="F45" s="42">
        <v>15</v>
      </c>
      <c r="G45" s="42">
        <v>10</v>
      </c>
      <c r="H45" s="43">
        <v>20</v>
      </c>
      <c r="I45" s="42">
        <v>0</v>
      </c>
      <c r="J45" s="42">
        <v>1</v>
      </c>
      <c r="K45" s="42">
        <v>2</v>
      </c>
    </row>
    <row r="46" spans="1:11" s="2" customFormat="1" ht="12" customHeight="1">
      <c r="A46" s="108" t="s">
        <v>161</v>
      </c>
      <c r="B46" s="48" t="s">
        <v>62</v>
      </c>
      <c r="C46" s="17">
        <v>3</v>
      </c>
      <c r="D46" s="17" t="s">
        <v>4</v>
      </c>
      <c r="E46" s="17">
        <v>45</v>
      </c>
      <c r="F46" s="17">
        <v>15</v>
      </c>
      <c r="G46" s="17">
        <v>10</v>
      </c>
      <c r="H46" s="17">
        <v>20</v>
      </c>
      <c r="I46" s="17">
        <v>0</v>
      </c>
      <c r="J46" s="17">
        <v>1</v>
      </c>
      <c r="K46" s="17">
        <v>2</v>
      </c>
    </row>
    <row r="47" spans="1:11" s="2" customFormat="1" ht="12" customHeight="1">
      <c r="A47" s="108" t="s">
        <v>162</v>
      </c>
      <c r="B47" s="51" t="s">
        <v>32</v>
      </c>
      <c r="C47" s="21">
        <v>3</v>
      </c>
      <c r="D47" s="41" t="s">
        <v>4</v>
      </c>
      <c r="E47" s="42">
        <v>45</v>
      </c>
      <c r="F47" s="42">
        <v>15</v>
      </c>
      <c r="G47" s="42">
        <v>10</v>
      </c>
      <c r="H47" s="42">
        <v>20</v>
      </c>
      <c r="I47" s="42">
        <v>0</v>
      </c>
      <c r="J47" s="42">
        <v>1</v>
      </c>
      <c r="K47" s="42">
        <v>2</v>
      </c>
    </row>
    <row r="48" spans="1:11" s="2" customFormat="1" ht="12" customHeight="1">
      <c r="A48" s="108" t="s">
        <v>163</v>
      </c>
      <c r="B48" s="51" t="s">
        <v>90</v>
      </c>
      <c r="C48" s="21">
        <v>2</v>
      </c>
      <c r="D48" s="41" t="s">
        <v>4</v>
      </c>
      <c r="E48" s="42">
        <v>30</v>
      </c>
      <c r="F48" s="42">
        <v>30</v>
      </c>
      <c r="G48" s="42">
        <v>0</v>
      </c>
      <c r="H48" s="42">
        <v>0</v>
      </c>
      <c r="I48" s="42">
        <v>0</v>
      </c>
      <c r="J48" s="42">
        <v>2</v>
      </c>
      <c r="K48" s="42">
        <v>0</v>
      </c>
    </row>
    <row r="49" spans="1:11" s="2" customFormat="1" ht="12" customHeight="1">
      <c r="A49" s="108" t="s">
        <v>164</v>
      </c>
      <c r="B49" s="51" t="s">
        <v>91</v>
      </c>
      <c r="C49" s="21">
        <v>1</v>
      </c>
      <c r="D49" s="41" t="s">
        <v>4</v>
      </c>
      <c r="E49" s="42">
        <v>15</v>
      </c>
      <c r="F49" s="42">
        <v>15</v>
      </c>
      <c r="G49" s="42">
        <v>0</v>
      </c>
      <c r="H49" s="42">
        <v>0</v>
      </c>
      <c r="I49" s="42">
        <v>0</v>
      </c>
      <c r="J49" s="42">
        <v>1</v>
      </c>
      <c r="K49" s="42">
        <v>0</v>
      </c>
    </row>
    <row r="50" spans="1:11" s="2" customFormat="1" ht="12" customHeight="1">
      <c r="A50" s="108" t="s">
        <v>165</v>
      </c>
      <c r="B50" s="51" t="s">
        <v>92</v>
      </c>
      <c r="C50" s="21">
        <v>5</v>
      </c>
      <c r="D50" s="41" t="s">
        <v>3</v>
      </c>
      <c r="E50" s="47"/>
      <c r="F50" s="47"/>
      <c r="G50" s="47"/>
      <c r="H50" s="49"/>
      <c r="I50" s="47"/>
      <c r="J50" s="47"/>
      <c r="K50" s="47"/>
    </row>
    <row r="51" spans="1:13" s="2" customFormat="1" ht="12" customHeight="1">
      <c r="A51" s="52"/>
      <c r="B51" s="88" t="s">
        <v>5</v>
      </c>
      <c r="C51" s="53">
        <f>SUM(C41:C50)</f>
        <v>30</v>
      </c>
      <c r="D51" s="54">
        <f>COUNTIF(D41:D50,"e")</f>
        <v>3</v>
      </c>
      <c r="E51" s="53">
        <f aca="true" t="shared" si="3" ref="E51:K51">SUM(E41:E50)</f>
        <v>330</v>
      </c>
      <c r="F51" s="53">
        <f t="shared" si="3"/>
        <v>135</v>
      </c>
      <c r="G51" s="53">
        <f t="shared" si="3"/>
        <v>55</v>
      </c>
      <c r="H51" s="53">
        <f t="shared" si="3"/>
        <v>140</v>
      </c>
      <c r="I51" s="53">
        <f t="shared" si="3"/>
        <v>0</v>
      </c>
      <c r="J51" s="53">
        <f t="shared" si="3"/>
        <v>9</v>
      </c>
      <c r="K51" s="53">
        <f t="shared" si="3"/>
        <v>13</v>
      </c>
      <c r="M51" s="24"/>
    </row>
    <row r="52" spans="1:11" s="2" customFormat="1" ht="12" customHeight="1">
      <c r="A52" s="111"/>
      <c r="B52" s="89" t="s">
        <v>7</v>
      </c>
      <c r="C52" s="50">
        <f>C15+C27+C38+C51</f>
        <v>120</v>
      </c>
      <c r="D52" s="50">
        <v>13</v>
      </c>
      <c r="E52" s="53">
        <f>E15+E27+E38+E51</f>
        <v>1445</v>
      </c>
      <c r="F52" s="53">
        <f>F15+F27+F38+F51</f>
        <v>610</v>
      </c>
      <c r="G52" s="53">
        <f>G15+G27+G38+G51</f>
        <v>270</v>
      </c>
      <c r="H52" s="53">
        <f>H15+H27+H38+H51</f>
        <v>555</v>
      </c>
      <c r="I52" s="53">
        <v>10</v>
      </c>
      <c r="J52" s="58"/>
      <c r="K52" s="58"/>
    </row>
    <row r="53" spans="1:11" s="2" customFormat="1" ht="12" customHeight="1">
      <c r="A53" s="111"/>
      <c r="B53" s="93" t="s">
        <v>8</v>
      </c>
      <c r="C53" s="59"/>
      <c r="D53" s="60"/>
      <c r="E53" s="61"/>
      <c r="F53" s="70">
        <f>(F52/E52)*100</f>
        <v>42.21453287197232</v>
      </c>
      <c r="G53" s="70">
        <f>(G52/E52)*100</f>
        <v>18.685121107266436</v>
      </c>
      <c r="H53" s="70">
        <f>(H52/E52)*100</f>
        <v>38.4083044982699</v>
      </c>
      <c r="I53" s="70">
        <f>(I52/E52)*100</f>
        <v>0.6920415224913495</v>
      </c>
      <c r="J53" s="62"/>
      <c r="K53" s="62"/>
    </row>
    <row r="54" spans="1:11" s="7" customFormat="1" ht="104.25" customHeight="1">
      <c r="A54" s="112"/>
      <c r="B54" s="54" t="s">
        <v>114</v>
      </c>
      <c r="C54" s="100" t="s">
        <v>0</v>
      </c>
      <c r="D54" s="101" t="s">
        <v>78</v>
      </c>
      <c r="E54" s="101" t="s">
        <v>1</v>
      </c>
      <c r="F54" s="102" t="s">
        <v>2</v>
      </c>
      <c r="G54" s="103" t="s">
        <v>79</v>
      </c>
      <c r="H54" s="103" t="s">
        <v>80</v>
      </c>
      <c r="I54" s="101" t="s">
        <v>81</v>
      </c>
      <c r="J54" s="102" t="s">
        <v>125</v>
      </c>
      <c r="K54" s="102" t="s">
        <v>126</v>
      </c>
    </row>
    <row r="55" spans="1:11" s="7" customFormat="1" ht="14.25" customHeight="1">
      <c r="A55" s="113"/>
      <c r="B55" s="115" t="s">
        <v>15</v>
      </c>
      <c r="C55" s="115"/>
      <c r="D55" s="115"/>
      <c r="E55" s="115"/>
      <c r="F55" s="115"/>
      <c r="G55" s="115"/>
      <c r="H55" s="115"/>
      <c r="I55" s="115"/>
      <c r="J55" s="115"/>
      <c r="K55" s="115"/>
    </row>
    <row r="56" spans="1:11" s="7" customFormat="1" ht="14.25" customHeight="1">
      <c r="A56" s="108" t="s">
        <v>166</v>
      </c>
      <c r="B56" s="51" t="s">
        <v>64</v>
      </c>
      <c r="C56" s="21">
        <v>4</v>
      </c>
      <c r="D56" s="41" t="s">
        <v>4</v>
      </c>
      <c r="E56" s="42">
        <v>45</v>
      </c>
      <c r="F56" s="22">
        <v>15</v>
      </c>
      <c r="G56" s="22">
        <v>10</v>
      </c>
      <c r="H56" s="22">
        <v>20</v>
      </c>
      <c r="I56" s="42">
        <v>0</v>
      </c>
      <c r="J56" s="42">
        <v>1</v>
      </c>
      <c r="K56" s="42">
        <v>2</v>
      </c>
    </row>
    <row r="57" spans="1:11" s="7" customFormat="1" ht="14.25" customHeight="1">
      <c r="A57" s="108" t="s">
        <v>167</v>
      </c>
      <c r="B57" s="51" t="s">
        <v>93</v>
      </c>
      <c r="C57" s="21">
        <v>4</v>
      </c>
      <c r="D57" s="41" t="s">
        <v>3</v>
      </c>
      <c r="E57" s="42">
        <v>50</v>
      </c>
      <c r="F57" s="42">
        <v>15</v>
      </c>
      <c r="G57" s="42">
        <v>10</v>
      </c>
      <c r="H57" s="43">
        <v>20</v>
      </c>
      <c r="I57" s="42">
        <v>5</v>
      </c>
      <c r="J57" s="42">
        <v>1</v>
      </c>
      <c r="K57" s="42">
        <v>2</v>
      </c>
    </row>
    <row r="58" spans="1:11" s="7" customFormat="1" ht="14.25" customHeight="1">
      <c r="A58" s="108" t="s">
        <v>168</v>
      </c>
      <c r="B58" s="51" t="s">
        <v>94</v>
      </c>
      <c r="C58" s="21">
        <v>4</v>
      </c>
      <c r="D58" s="41" t="s">
        <v>4</v>
      </c>
      <c r="E58" s="42">
        <v>45</v>
      </c>
      <c r="F58" s="22">
        <v>15</v>
      </c>
      <c r="G58" s="22">
        <v>10</v>
      </c>
      <c r="H58" s="22">
        <v>20</v>
      </c>
      <c r="I58" s="42">
        <v>0</v>
      </c>
      <c r="J58" s="42">
        <v>1</v>
      </c>
      <c r="K58" s="42">
        <v>2</v>
      </c>
    </row>
    <row r="59" spans="1:11" s="7" customFormat="1" ht="14.25" customHeight="1">
      <c r="A59" s="108" t="s">
        <v>169</v>
      </c>
      <c r="B59" s="51" t="s">
        <v>33</v>
      </c>
      <c r="C59" s="21">
        <v>5</v>
      </c>
      <c r="D59" s="41" t="s">
        <v>3</v>
      </c>
      <c r="E59" s="42">
        <v>60</v>
      </c>
      <c r="F59" s="42">
        <v>30</v>
      </c>
      <c r="G59" s="42">
        <v>5</v>
      </c>
      <c r="H59" s="43">
        <v>20</v>
      </c>
      <c r="I59" s="42">
        <v>5</v>
      </c>
      <c r="J59" s="42">
        <v>2</v>
      </c>
      <c r="K59" s="42">
        <v>2</v>
      </c>
    </row>
    <row r="60" spans="1:11" s="7" customFormat="1" ht="14.25" customHeight="1">
      <c r="A60" s="108" t="s">
        <v>170</v>
      </c>
      <c r="B60" s="57" t="s">
        <v>34</v>
      </c>
      <c r="C60" s="21">
        <v>3</v>
      </c>
      <c r="D60" s="41" t="s">
        <v>4</v>
      </c>
      <c r="E60" s="42">
        <v>45</v>
      </c>
      <c r="F60" s="42">
        <v>15</v>
      </c>
      <c r="G60" s="42">
        <v>10</v>
      </c>
      <c r="H60" s="43">
        <v>20</v>
      </c>
      <c r="I60" s="42">
        <v>0</v>
      </c>
      <c r="J60" s="42">
        <v>1</v>
      </c>
      <c r="K60" s="42">
        <v>2</v>
      </c>
    </row>
    <row r="61" spans="1:21" s="7" customFormat="1" ht="12" customHeight="1">
      <c r="A61" s="108" t="s">
        <v>171</v>
      </c>
      <c r="B61" s="48" t="s">
        <v>35</v>
      </c>
      <c r="C61" s="21">
        <v>2</v>
      </c>
      <c r="D61" s="41" t="s">
        <v>4</v>
      </c>
      <c r="E61" s="42">
        <v>30</v>
      </c>
      <c r="F61" s="42">
        <v>15</v>
      </c>
      <c r="G61" s="42">
        <v>5</v>
      </c>
      <c r="H61" s="43">
        <v>10</v>
      </c>
      <c r="I61" s="42">
        <v>0</v>
      </c>
      <c r="J61" s="42">
        <v>1</v>
      </c>
      <c r="K61" s="42">
        <v>1</v>
      </c>
      <c r="L61" s="23"/>
      <c r="M61" s="28"/>
      <c r="N61" s="29"/>
      <c r="O61" s="10"/>
      <c r="P61" s="10"/>
      <c r="Q61" s="10"/>
      <c r="R61" s="31"/>
      <c r="S61" s="10"/>
      <c r="T61" s="10"/>
      <c r="U61" s="10"/>
    </row>
    <row r="62" spans="1:11" s="7" customFormat="1" ht="12" customHeight="1">
      <c r="A62" s="108" t="s">
        <v>172</v>
      </c>
      <c r="B62" s="48" t="s">
        <v>36</v>
      </c>
      <c r="C62" s="17">
        <v>2</v>
      </c>
      <c r="D62" s="17" t="s">
        <v>4</v>
      </c>
      <c r="E62" s="17">
        <v>15</v>
      </c>
      <c r="F62" s="17">
        <v>15</v>
      </c>
      <c r="G62" s="17">
        <v>0</v>
      </c>
      <c r="H62" s="17">
        <v>0</v>
      </c>
      <c r="I62" s="17">
        <v>0</v>
      </c>
      <c r="J62" s="42">
        <v>1</v>
      </c>
      <c r="K62" s="42">
        <v>0</v>
      </c>
    </row>
    <row r="63" spans="1:11" s="7" customFormat="1" ht="12" customHeight="1">
      <c r="A63" s="108" t="s">
        <v>173</v>
      </c>
      <c r="B63" s="48" t="s">
        <v>95</v>
      </c>
      <c r="C63" s="17">
        <v>4</v>
      </c>
      <c r="D63" s="17" t="s">
        <v>3</v>
      </c>
      <c r="E63" s="17">
        <v>45</v>
      </c>
      <c r="F63" s="17">
        <v>15</v>
      </c>
      <c r="G63" s="17">
        <v>10</v>
      </c>
      <c r="H63" s="17">
        <v>20</v>
      </c>
      <c r="I63" s="17">
        <v>0</v>
      </c>
      <c r="J63" s="42">
        <v>1</v>
      </c>
      <c r="K63" s="42">
        <v>2</v>
      </c>
    </row>
    <row r="64" spans="1:11" s="7" customFormat="1" ht="12" customHeight="1">
      <c r="A64" s="108" t="s">
        <v>174</v>
      </c>
      <c r="B64" s="51" t="s">
        <v>96</v>
      </c>
      <c r="C64" s="21">
        <v>2</v>
      </c>
      <c r="D64" s="41" t="s">
        <v>4</v>
      </c>
      <c r="E64" s="42">
        <v>30</v>
      </c>
      <c r="F64" s="42">
        <v>30</v>
      </c>
      <c r="G64" s="42">
        <v>0</v>
      </c>
      <c r="H64" s="43">
        <v>0</v>
      </c>
      <c r="I64" s="42">
        <v>0</v>
      </c>
      <c r="J64" s="42">
        <v>2</v>
      </c>
      <c r="K64" s="42">
        <v>0</v>
      </c>
    </row>
    <row r="65" spans="1:11" s="7" customFormat="1" ht="12" customHeight="1" hidden="1">
      <c r="A65" s="108" t="s">
        <v>175</v>
      </c>
      <c r="B65" s="104"/>
      <c r="C65" s="105"/>
      <c r="D65" s="106"/>
      <c r="E65" s="47"/>
      <c r="F65" s="47"/>
      <c r="G65" s="47"/>
      <c r="H65" s="49"/>
      <c r="I65" s="47"/>
      <c r="J65" s="47"/>
      <c r="K65" s="47"/>
    </row>
    <row r="66" spans="1:11" s="7" customFormat="1" ht="12" customHeight="1" hidden="1">
      <c r="A66" s="108" t="s">
        <v>176</v>
      </c>
      <c r="B66" s="104"/>
      <c r="C66" s="105"/>
      <c r="D66" s="106"/>
      <c r="E66" s="47"/>
      <c r="F66" s="47"/>
      <c r="G66" s="47"/>
      <c r="H66" s="49"/>
      <c r="I66" s="47"/>
      <c r="J66" s="47"/>
      <c r="K66" s="47"/>
    </row>
    <row r="67" spans="1:11" s="7" customFormat="1" ht="12" customHeight="1" hidden="1">
      <c r="A67" s="108" t="s">
        <v>177</v>
      </c>
      <c r="B67" s="48"/>
      <c r="C67" s="107"/>
      <c r="D67" s="107"/>
      <c r="E67" s="107"/>
      <c r="F67" s="107"/>
      <c r="G67" s="107"/>
      <c r="H67" s="107"/>
      <c r="I67" s="107"/>
      <c r="J67" s="107"/>
      <c r="K67" s="107"/>
    </row>
    <row r="68" spans="1:11" s="8" customFormat="1" ht="12" customHeight="1">
      <c r="A68" s="108"/>
      <c r="B68" s="88" t="s">
        <v>5</v>
      </c>
      <c r="C68" s="53">
        <f>SUM(C56:C64)</f>
        <v>30</v>
      </c>
      <c r="D68" s="53">
        <f>COUNTIF(D56:D64,"e")</f>
        <v>3</v>
      </c>
      <c r="E68" s="53">
        <f aca="true" t="shared" si="4" ref="E68:K68">SUM(E56:E64)</f>
        <v>365</v>
      </c>
      <c r="F68" s="53">
        <f t="shared" si="4"/>
        <v>165</v>
      </c>
      <c r="G68" s="53">
        <f t="shared" si="4"/>
        <v>60</v>
      </c>
      <c r="H68" s="53">
        <f t="shared" si="4"/>
        <v>130</v>
      </c>
      <c r="I68" s="53">
        <f t="shared" si="4"/>
        <v>10</v>
      </c>
      <c r="J68" s="53">
        <f t="shared" si="4"/>
        <v>11</v>
      </c>
      <c r="K68" s="53">
        <f t="shared" si="4"/>
        <v>13</v>
      </c>
    </row>
    <row r="69" spans="1:11" s="7" customFormat="1" ht="12" customHeight="1">
      <c r="A69" s="112"/>
      <c r="B69" s="91" t="s">
        <v>16</v>
      </c>
      <c r="C69" s="46"/>
      <c r="D69" s="46"/>
      <c r="E69" s="46"/>
      <c r="F69" s="46"/>
      <c r="G69" s="46"/>
      <c r="H69" s="46"/>
      <c r="I69" s="46"/>
      <c r="J69" s="46"/>
      <c r="K69" s="46"/>
    </row>
    <row r="70" spans="1:11" s="7" customFormat="1" ht="12" customHeight="1">
      <c r="A70" s="108" t="s">
        <v>176</v>
      </c>
      <c r="B70" s="51" t="s">
        <v>27</v>
      </c>
      <c r="C70" s="21">
        <v>4</v>
      </c>
      <c r="D70" s="41" t="s">
        <v>3</v>
      </c>
      <c r="E70" s="42">
        <v>45</v>
      </c>
      <c r="F70" s="41">
        <v>15</v>
      </c>
      <c r="G70" s="41">
        <v>10</v>
      </c>
      <c r="H70" s="41">
        <v>20</v>
      </c>
      <c r="I70" s="42">
        <v>0</v>
      </c>
      <c r="J70" s="42">
        <v>1</v>
      </c>
      <c r="K70" s="42">
        <v>2</v>
      </c>
    </row>
    <row r="71" spans="1:11" ht="12.75">
      <c r="A71" s="108" t="s">
        <v>177</v>
      </c>
      <c r="B71" s="51" t="s">
        <v>38</v>
      </c>
      <c r="C71" s="98">
        <v>3</v>
      </c>
      <c r="D71" s="17" t="s">
        <v>4</v>
      </c>
      <c r="E71" s="17">
        <v>30</v>
      </c>
      <c r="F71" s="17">
        <v>15</v>
      </c>
      <c r="G71" s="17">
        <v>5</v>
      </c>
      <c r="H71" s="17">
        <v>10</v>
      </c>
      <c r="I71" s="17">
        <v>0</v>
      </c>
      <c r="J71" s="42">
        <f>ROUNDUP(F71/15,0)</f>
        <v>1</v>
      </c>
      <c r="K71" s="42">
        <v>1</v>
      </c>
    </row>
    <row r="72" spans="1:22" s="7" customFormat="1" ht="12" customHeight="1">
      <c r="A72" s="108" t="s">
        <v>178</v>
      </c>
      <c r="B72" s="51" t="s">
        <v>24</v>
      </c>
      <c r="C72" s="21">
        <v>3</v>
      </c>
      <c r="D72" s="41" t="s">
        <v>4</v>
      </c>
      <c r="E72" s="42">
        <v>30</v>
      </c>
      <c r="F72" s="22">
        <v>15</v>
      </c>
      <c r="G72" s="22">
        <v>5</v>
      </c>
      <c r="H72" s="22">
        <v>10</v>
      </c>
      <c r="I72" s="42">
        <v>0</v>
      </c>
      <c r="J72" s="42">
        <v>1</v>
      </c>
      <c r="K72" s="42">
        <v>1</v>
      </c>
      <c r="L72" s="23"/>
      <c r="M72" s="28"/>
      <c r="N72" s="29"/>
      <c r="O72" s="10"/>
      <c r="P72" s="10"/>
      <c r="Q72" s="10"/>
      <c r="R72" s="31"/>
      <c r="S72" s="10"/>
      <c r="T72" s="10"/>
      <c r="U72" s="10"/>
      <c r="V72" s="10"/>
    </row>
    <row r="73" spans="1:11" s="8" customFormat="1" ht="12" customHeight="1">
      <c r="A73" s="108" t="s">
        <v>179</v>
      </c>
      <c r="B73" s="51" t="s">
        <v>37</v>
      </c>
      <c r="C73" s="21">
        <v>3</v>
      </c>
      <c r="D73" s="41" t="s">
        <v>4</v>
      </c>
      <c r="E73" s="42">
        <v>30</v>
      </c>
      <c r="F73" s="42">
        <v>15</v>
      </c>
      <c r="G73" s="42">
        <v>15</v>
      </c>
      <c r="H73" s="43">
        <v>0</v>
      </c>
      <c r="I73" s="42">
        <v>0</v>
      </c>
      <c r="J73" s="42">
        <v>1</v>
      </c>
      <c r="K73" s="42">
        <v>1</v>
      </c>
    </row>
    <row r="74" spans="1:11" s="7" customFormat="1" ht="12" customHeight="1">
      <c r="A74" s="108" t="s">
        <v>180</v>
      </c>
      <c r="B74" s="48" t="s">
        <v>97</v>
      </c>
      <c r="C74" s="17">
        <v>5</v>
      </c>
      <c r="D74" s="17" t="s">
        <v>3</v>
      </c>
      <c r="E74" s="17">
        <v>60</v>
      </c>
      <c r="F74" s="17">
        <v>30</v>
      </c>
      <c r="G74" s="17">
        <v>10</v>
      </c>
      <c r="H74" s="17">
        <v>20</v>
      </c>
      <c r="I74" s="17">
        <v>0</v>
      </c>
      <c r="J74" s="42">
        <v>2</v>
      </c>
      <c r="K74" s="42">
        <v>2</v>
      </c>
    </row>
    <row r="75" spans="1:11" s="7" customFormat="1" ht="12" customHeight="1">
      <c r="A75" s="108" t="s">
        <v>181</v>
      </c>
      <c r="B75" s="51" t="s">
        <v>117</v>
      </c>
      <c r="C75" s="21">
        <v>4</v>
      </c>
      <c r="D75" s="41" t="s">
        <v>3</v>
      </c>
      <c r="E75" s="42">
        <v>50</v>
      </c>
      <c r="F75" s="42">
        <v>15</v>
      </c>
      <c r="G75" s="42">
        <v>10</v>
      </c>
      <c r="H75" s="42">
        <v>20</v>
      </c>
      <c r="I75" s="42">
        <v>5</v>
      </c>
      <c r="J75" s="42">
        <v>1</v>
      </c>
      <c r="K75" s="42">
        <v>2</v>
      </c>
    </row>
    <row r="76" spans="1:11" s="7" customFormat="1" ht="12" customHeight="1">
      <c r="A76" s="108" t="s">
        <v>182</v>
      </c>
      <c r="B76" s="51" t="s">
        <v>118</v>
      </c>
      <c r="C76" s="21">
        <v>3</v>
      </c>
      <c r="D76" s="41" t="s">
        <v>4</v>
      </c>
      <c r="E76" s="42">
        <v>30</v>
      </c>
      <c r="F76" s="41">
        <v>15</v>
      </c>
      <c r="G76" s="41">
        <v>5</v>
      </c>
      <c r="H76" s="41">
        <v>10</v>
      </c>
      <c r="I76" s="42">
        <v>0</v>
      </c>
      <c r="J76" s="42">
        <v>1</v>
      </c>
      <c r="K76" s="42">
        <v>1</v>
      </c>
    </row>
    <row r="77" spans="1:11" s="7" customFormat="1" ht="12" customHeight="1">
      <c r="A77" s="108" t="s">
        <v>183</v>
      </c>
      <c r="B77" s="51" t="s">
        <v>119</v>
      </c>
      <c r="C77" s="21">
        <v>1</v>
      </c>
      <c r="D77" s="41" t="s">
        <v>4</v>
      </c>
      <c r="E77" s="42">
        <v>15</v>
      </c>
      <c r="F77" s="41">
        <v>15</v>
      </c>
      <c r="G77" s="41">
        <v>0</v>
      </c>
      <c r="H77" s="41">
        <v>0</v>
      </c>
      <c r="I77" s="42">
        <v>0</v>
      </c>
      <c r="J77" s="42">
        <v>1</v>
      </c>
      <c r="K77" s="42">
        <v>0</v>
      </c>
    </row>
    <row r="78" spans="1:22" s="7" customFormat="1" ht="12" customHeight="1">
      <c r="A78" s="108" t="s">
        <v>184</v>
      </c>
      <c r="B78" s="51" t="s">
        <v>43</v>
      </c>
      <c r="C78" s="17">
        <v>2</v>
      </c>
      <c r="D78" s="17" t="s">
        <v>4</v>
      </c>
      <c r="E78" s="42">
        <v>30</v>
      </c>
      <c r="F78" s="42">
        <v>30</v>
      </c>
      <c r="G78" s="42">
        <v>0</v>
      </c>
      <c r="H78" s="43">
        <v>0</v>
      </c>
      <c r="I78" s="17">
        <v>0</v>
      </c>
      <c r="J78" s="42">
        <v>2</v>
      </c>
      <c r="K78" s="42">
        <v>0</v>
      </c>
      <c r="L78" s="71"/>
      <c r="M78" s="72"/>
      <c r="N78" s="73"/>
      <c r="O78" s="74"/>
      <c r="P78" s="74"/>
      <c r="Q78" s="74"/>
      <c r="R78" s="75"/>
      <c r="S78" s="74"/>
      <c r="T78" s="74"/>
      <c r="U78" s="74"/>
      <c r="V78" s="74"/>
    </row>
    <row r="79" spans="1:22" s="8" customFormat="1" ht="12" customHeight="1">
      <c r="A79" s="108" t="s">
        <v>185</v>
      </c>
      <c r="B79" s="51" t="s">
        <v>20</v>
      </c>
      <c r="C79" s="17">
        <v>2</v>
      </c>
      <c r="D79" s="17" t="s">
        <v>4</v>
      </c>
      <c r="E79" s="42">
        <v>30</v>
      </c>
      <c r="F79" s="42">
        <v>0</v>
      </c>
      <c r="G79" s="42">
        <v>0</v>
      </c>
      <c r="H79" s="43">
        <v>30</v>
      </c>
      <c r="I79" s="17">
        <v>0</v>
      </c>
      <c r="J79" s="42">
        <v>0</v>
      </c>
      <c r="K79" s="42">
        <v>2</v>
      </c>
      <c r="L79" s="71"/>
      <c r="M79" s="76"/>
      <c r="N79" s="77"/>
      <c r="O79" s="74"/>
      <c r="P79" s="74"/>
      <c r="Q79" s="74"/>
      <c r="R79" s="75"/>
      <c r="S79" s="74"/>
      <c r="T79" s="74"/>
      <c r="U79" s="74"/>
      <c r="V79" s="74"/>
    </row>
    <row r="80" spans="1:11" s="25" customFormat="1" ht="12.75">
      <c r="A80" s="48"/>
      <c r="B80" s="88" t="s">
        <v>5</v>
      </c>
      <c r="C80" s="53">
        <f>SUM(C70:C79)</f>
        <v>30</v>
      </c>
      <c r="D80" s="53">
        <f>COUNTIF(D70:D79,"e")</f>
        <v>3</v>
      </c>
      <c r="E80" s="53">
        <f aca="true" t="shared" si="5" ref="E80:K80">SUM(E70:E79)</f>
        <v>350</v>
      </c>
      <c r="F80" s="53">
        <f t="shared" si="5"/>
        <v>165</v>
      </c>
      <c r="G80" s="53">
        <f t="shared" si="5"/>
        <v>60</v>
      </c>
      <c r="H80" s="53">
        <f t="shared" si="5"/>
        <v>120</v>
      </c>
      <c r="I80" s="53">
        <f t="shared" si="5"/>
        <v>5</v>
      </c>
      <c r="J80" s="53">
        <f t="shared" si="5"/>
        <v>11</v>
      </c>
      <c r="K80" s="53">
        <f t="shared" si="5"/>
        <v>12</v>
      </c>
    </row>
    <row r="81" spans="1:11" s="25" customFormat="1" ht="13.5">
      <c r="A81" s="48"/>
      <c r="B81" s="91" t="s">
        <v>17</v>
      </c>
      <c r="C81" s="46"/>
      <c r="D81" s="46"/>
      <c r="E81" s="46"/>
      <c r="F81" s="46"/>
      <c r="G81" s="46"/>
      <c r="H81" s="46"/>
      <c r="I81" s="46"/>
      <c r="J81" s="46"/>
      <c r="K81" s="46"/>
    </row>
    <row r="82" spans="1:11" s="25" customFormat="1" ht="12.75">
      <c r="A82" s="108" t="s">
        <v>186</v>
      </c>
      <c r="B82" s="51" t="s">
        <v>120</v>
      </c>
      <c r="C82" s="21">
        <v>4</v>
      </c>
      <c r="D82" s="41" t="s">
        <v>3</v>
      </c>
      <c r="E82" s="42">
        <v>45</v>
      </c>
      <c r="F82" s="42">
        <v>15</v>
      </c>
      <c r="G82" s="42">
        <v>10</v>
      </c>
      <c r="H82" s="42">
        <v>20</v>
      </c>
      <c r="I82" s="42">
        <v>0</v>
      </c>
      <c r="J82" s="42">
        <v>1</v>
      </c>
      <c r="K82" s="42">
        <v>2</v>
      </c>
    </row>
    <row r="83" spans="1:11" s="25" customFormat="1" ht="12.75">
      <c r="A83" s="108" t="s">
        <v>187</v>
      </c>
      <c r="B83" s="51" t="s">
        <v>39</v>
      </c>
      <c r="C83" s="21">
        <v>4</v>
      </c>
      <c r="D83" s="41" t="s">
        <v>4</v>
      </c>
      <c r="E83" s="42">
        <v>45</v>
      </c>
      <c r="F83" s="42">
        <v>15</v>
      </c>
      <c r="G83" s="42">
        <v>5</v>
      </c>
      <c r="H83" s="43">
        <v>20</v>
      </c>
      <c r="I83" s="42">
        <v>5</v>
      </c>
      <c r="J83" s="42">
        <v>1</v>
      </c>
      <c r="K83" s="42">
        <v>2</v>
      </c>
    </row>
    <row r="84" spans="1:11" s="25" customFormat="1" ht="12.75">
      <c r="A84" s="108" t="s">
        <v>188</v>
      </c>
      <c r="B84" s="51" t="s">
        <v>121</v>
      </c>
      <c r="C84" s="21">
        <v>4</v>
      </c>
      <c r="D84" s="41" t="s">
        <v>4</v>
      </c>
      <c r="E84" s="42">
        <v>45</v>
      </c>
      <c r="F84" s="42">
        <v>15</v>
      </c>
      <c r="G84" s="42">
        <v>10</v>
      </c>
      <c r="H84" s="42">
        <v>20</v>
      </c>
      <c r="I84" s="42">
        <v>0</v>
      </c>
      <c r="J84" s="42">
        <v>1</v>
      </c>
      <c r="K84" s="42">
        <v>2</v>
      </c>
    </row>
    <row r="85" spans="1:11" s="25" customFormat="1" ht="12.75">
      <c r="A85" s="108" t="s">
        <v>189</v>
      </c>
      <c r="B85" s="48" t="s">
        <v>122</v>
      </c>
      <c r="C85" s="17">
        <v>4</v>
      </c>
      <c r="D85" s="17" t="s">
        <v>3</v>
      </c>
      <c r="E85" s="17">
        <v>45</v>
      </c>
      <c r="F85" s="17">
        <v>15</v>
      </c>
      <c r="G85" s="17">
        <v>10</v>
      </c>
      <c r="H85" s="17">
        <v>20</v>
      </c>
      <c r="I85" s="17">
        <v>0</v>
      </c>
      <c r="J85" s="17">
        <v>1</v>
      </c>
      <c r="K85" s="17">
        <v>2</v>
      </c>
    </row>
    <row r="86" spans="1:11" s="25" customFormat="1" ht="12.75">
      <c r="A86" s="108" t="s">
        <v>190</v>
      </c>
      <c r="B86" s="51" t="s">
        <v>44</v>
      </c>
      <c r="C86" s="21">
        <v>2</v>
      </c>
      <c r="D86" s="41" t="s">
        <v>4</v>
      </c>
      <c r="E86" s="42">
        <v>30</v>
      </c>
      <c r="F86" s="42">
        <v>30</v>
      </c>
      <c r="G86" s="42">
        <v>0</v>
      </c>
      <c r="H86" s="43">
        <v>0</v>
      </c>
      <c r="I86" s="42">
        <v>0</v>
      </c>
      <c r="J86" s="42">
        <f>ROUNDUP(F86/15,0)</f>
        <v>2</v>
      </c>
      <c r="K86" s="42">
        <v>0</v>
      </c>
    </row>
    <row r="87" spans="1:11" s="25" customFormat="1" ht="12.75">
      <c r="A87" s="108" t="s">
        <v>191</v>
      </c>
      <c r="B87" s="51" t="s">
        <v>19</v>
      </c>
      <c r="C87" s="21">
        <v>2</v>
      </c>
      <c r="D87" s="41" t="s">
        <v>4</v>
      </c>
      <c r="E87" s="42">
        <v>30</v>
      </c>
      <c r="F87" s="42">
        <v>0</v>
      </c>
      <c r="G87" s="42">
        <v>0</v>
      </c>
      <c r="H87" s="43">
        <v>30</v>
      </c>
      <c r="I87" s="42">
        <v>0</v>
      </c>
      <c r="J87" s="42">
        <f>ROUNDUP(F87/9,0)</f>
        <v>0</v>
      </c>
      <c r="K87" s="42">
        <v>2</v>
      </c>
    </row>
    <row r="88" spans="1:11" s="25" customFormat="1" ht="12.75">
      <c r="A88" s="108" t="s">
        <v>192</v>
      </c>
      <c r="B88" s="51" t="s">
        <v>115</v>
      </c>
      <c r="C88" s="21">
        <v>10</v>
      </c>
      <c r="D88" s="41" t="s">
        <v>3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s="25" customFormat="1" ht="12.75">
      <c r="A89" s="108"/>
      <c r="B89" s="88" t="s">
        <v>5</v>
      </c>
      <c r="C89" s="53">
        <f>SUM(C82:C88)</f>
        <v>30</v>
      </c>
      <c r="D89" s="54">
        <f>COUNTIF(D82:D88,"e")</f>
        <v>3</v>
      </c>
      <c r="E89" s="53">
        <f aca="true" t="shared" si="6" ref="E89:K89">SUM(E82:E88)</f>
        <v>240</v>
      </c>
      <c r="F89" s="53">
        <f t="shared" si="6"/>
        <v>90</v>
      </c>
      <c r="G89" s="53">
        <f t="shared" si="6"/>
        <v>35</v>
      </c>
      <c r="H89" s="53">
        <f t="shared" si="6"/>
        <v>110</v>
      </c>
      <c r="I89" s="53">
        <f t="shared" si="6"/>
        <v>5</v>
      </c>
      <c r="J89" s="53">
        <f t="shared" si="6"/>
        <v>6</v>
      </c>
      <c r="K89" s="53">
        <f t="shared" si="6"/>
        <v>10</v>
      </c>
    </row>
    <row r="90" spans="1:11" ht="12.75">
      <c r="A90" s="108"/>
      <c r="B90" s="92" t="s">
        <v>98</v>
      </c>
      <c r="C90" s="53">
        <f>C68+C80+C89</f>
        <v>90</v>
      </c>
      <c r="D90" s="53">
        <v>9</v>
      </c>
      <c r="E90" s="53">
        <f>E68+E80+E89</f>
        <v>955</v>
      </c>
      <c r="F90" s="53">
        <f>F68+F80+F89</f>
        <v>420</v>
      </c>
      <c r="G90" s="53">
        <f>G68+G80+G89</f>
        <v>155</v>
      </c>
      <c r="H90" s="53">
        <f>H68+H80+H89</f>
        <v>360</v>
      </c>
      <c r="I90" s="53">
        <f>I68+I80+I89</f>
        <v>20</v>
      </c>
      <c r="J90" s="26"/>
      <c r="K90" s="42"/>
    </row>
    <row r="91" spans="1:11" ht="12.75">
      <c r="A91" s="108"/>
      <c r="B91" s="89" t="s">
        <v>99</v>
      </c>
      <c r="C91" s="53">
        <f>(C89+C80+C68+C51+C38+C27+C15)</f>
        <v>210</v>
      </c>
      <c r="D91" s="53">
        <f>D90+D52</f>
        <v>22</v>
      </c>
      <c r="E91" s="53">
        <f>E89+E80+E68+E51+E38+E27+E15</f>
        <v>2400</v>
      </c>
      <c r="F91" s="53">
        <f>F15+F27+F38+F51+F68+F80+F89</f>
        <v>1030</v>
      </c>
      <c r="G91" s="53">
        <f>G89+G80+G68+G51+G38+G27+G15</f>
        <v>425</v>
      </c>
      <c r="H91" s="53">
        <f>H89+H80+H68+H51+H38+H27+H15</f>
        <v>915</v>
      </c>
      <c r="I91" s="53">
        <f>I89+I80+I68+I51+I38+I27+I15</f>
        <v>30</v>
      </c>
      <c r="J91" s="53"/>
      <c r="K91" s="53"/>
    </row>
    <row r="92" spans="1:11" ht="13.5">
      <c r="A92" s="108"/>
      <c r="B92" s="93" t="s">
        <v>9</v>
      </c>
      <c r="C92" s="32"/>
      <c r="D92" s="64"/>
      <c r="E92" s="65"/>
      <c r="F92" s="70">
        <f>(F91/E91)*100</f>
        <v>42.916666666666664</v>
      </c>
      <c r="G92" s="70">
        <f>(G91/E91)*100</f>
        <v>17.708333333333336</v>
      </c>
      <c r="H92" s="70">
        <f>(H91/E91)*100</f>
        <v>38.125</v>
      </c>
      <c r="I92" s="70">
        <f>(I91/E91)*100</f>
        <v>1.25</v>
      </c>
      <c r="J92" s="66"/>
      <c r="K92" s="67"/>
    </row>
    <row r="93" spans="1:11" ht="12.75">
      <c r="A93" s="114"/>
      <c r="B93" s="94"/>
      <c r="C93" s="78"/>
      <c r="D93" s="78"/>
      <c r="E93" s="78"/>
      <c r="F93" s="78"/>
      <c r="G93" s="78"/>
      <c r="H93" s="78"/>
      <c r="I93" s="78"/>
      <c r="J93" s="78"/>
      <c r="K93" s="78"/>
    </row>
    <row r="99" spans="2:5" ht="15">
      <c r="B99" s="96"/>
      <c r="C99" s="9"/>
      <c r="D99" s="9" t="s">
        <v>0</v>
      </c>
      <c r="E99" s="9" t="s">
        <v>70</v>
      </c>
    </row>
    <row r="100" spans="2:5" ht="15">
      <c r="B100" s="96" t="s">
        <v>71</v>
      </c>
      <c r="C100" s="9"/>
      <c r="D100" s="9">
        <v>60</v>
      </c>
      <c r="E100" s="9">
        <v>30</v>
      </c>
    </row>
    <row r="101" spans="2:5" ht="15">
      <c r="B101" s="96" t="s">
        <v>63</v>
      </c>
      <c r="C101" s="9"/>
      <c r="D101" s="9">
        <v>5</v>
      </c>
      <c r="E101" s="9"/>
    </row>
    <row r="102" spans="2:5" ht="15">
      <c r="B102" s="96" t="s">
        <v>72</v>
      </c>
      <c r="C102" s="9"/>
      <c r="D102" s="9">
        <v>29</v>
      </c>
      <c r="E102" s="9"/>
    </row>
    <row r="103" spans="2:5" ht="15">
      <c r="B103" s="96" t="s">
        <v>73</v>
      </c>
      <c r="C103" s="9"/>
      <c r="D103" s="9">
        <v>12</v>
      </c>
      <c r="E103" s="9"/>
    </row>
    <row r="104" spans="2:5" ht="15">
      <c r="B104" s="96" t="s">
        <v>74</v>
      </c>
      <c r="C104" s="9"/>
      <c r="D104" s="9">
        <v>14</v>
      </c>
      <c r="E104" s="9"/>
    </row>
    <row r="105" spans="2:5" ht="15">
      <c r="B105" s="96"/>
      <c r="C105" s="9"/>
      <c r="D105" s="9"/>
      <c r="E105" s="9"/>
    </row>
    <row r="106" spans="2:5" ht="15">
      <c r="B106" s="96"/>
      <c r="C106" s="9"/>
      <c r="D106" s="9"/>
      <c r="E106" s="9"/>
    </row>
    <row r="107" spans="2:11" ht="15">
      <c r="B107" s="96" t="s">
        <v>75</v>
      </c>
      <c r="C107" s="9"/>
      <c r="D107" s="9"/>
      <c r="E107" s="9"/>
      <c r="K107" s="20"/>
    </row>
    <row r="108" spans="2:11" ht="15">
      <c r="B108" s="96" t="s">
        <v>76</v>
      </c>
      <c r="C108" s="9"/>
      <c r="D108" s="9">
        <v>196</v>
      </c>
      <c r="E108" s="99">
        <v>93.3</v>
      </c>
      <c r="K108" s="20"/>
    </row>
    <row r="109" spans="2:11" ht="15">
      <c r="B109" s="96" t="s">
        <v>77</v>
      </c>
      <c r="C109" s="9"/>
      <c r="D109" s="9">
        <v>14</v>
      </c>
      <c r="E109" s="99">
        <v>6.7</v>
      </c>
      <c r="K109" s="20"/>
    </row>
    <row r="110" spans="2:11" ht="13.5">
      <c r="B110" s="95"/>
      <c r="C110" s="45"/>
      <c r="D110" s="1"/>
      <c r="K110" s="20"/>
    </row>
    <row r="111" ht="12.75">
      <c r="K111" s="20"/>
    </row>
    <row r="112" ht="12.75">
      <c r="K112" s="20"/>
    </row>
    <row r="113" ht="12.75">
      <c r="K113" s="20"/>
    </row>
    <row r="114" ht="12.75">
      <c r="K114" s="20"/>
    </row>
    <row r="115" ht="12.75">
      <c r="K115" s="20"/>
    </row>
    <row r="116" ht="12.75">
      <c r="K116" s="20"/>
    </row>
    <row r="117" ht="12.75">
      <c r="K117" s="20"/>
    </row>
    <row r="118" spans="5:11" ht="13.5">
      <c r="E118" s="1"/>
      <c r="K118" s="20"/>
    </row>
    <row r="119" spans="5:11" ht="13.5">
      <c r="E119" s="1"/>
      <c r="K119" s="20"/>
    </row>
    <row r="120" spans="5:11" ht="13.5">
      <c r="E120" s="1"/>
      <c r="K120" s="20"/>
    </row>
    <row r="121" ht="12.75">
      <c r="K121" s="20"/>
    </row>
    <row r="122" ht="12.75">
      <c r="K122" s="20"/>
    </row>
    <row r="123" ht="12.75">
      <c r="K123" s="20"/>
    </row>
    <row r="124" ht="12.75">
      <c r="K124" s="20"/>
    </row>
    <row r="125" ht="12.75">
      <c r="K125" s="20"/>
    </row>
    <row r="126" ht="12.75">
      <c r="K126" s="20"/>
    </row>
    <row r="127" ht="12.75">
      <c r="K127" s="20"/>
    </row>
    <row r="128" ht="12.75">
      <c r="K128" s="20"/>
    </row>
    <row r="129" ht="12.75">
      <c r="K129" s="20"/>
    </row>
    <row r="130" ht="12.75">
      <c r="K130" s="20"/>
    </row>
    <row r="131" ht="12.75">
      <c r="K131" s="20"/>
    </row>
    <row r="132" ht="12.75">
      <c r="K132" s="20"/>
    </row>
    <row r="133" ht="12.75">
      <c r="K133" s="20"/>
    </row>
    <row r="134" ht="12.75">
      <c r="K134" s="20"/>
    </row>
    <row r="135" ht="12.75">
      <c r="K135" s="20"/>
    </row>
    <row r="136" ht="12.75">
      <c r="K136" s="20"/>
    </row>
    <row r="137" ht="12.75">
      <c r="K137" s="20"/>
    </row>
    <row r="138" ht="12.75">
      <c r="K138" s="20"/>
    </row>
    <row r="139" ht="12.75">
      <c r="K139" s="20"/>
    </row>
    <row r="140" ht="12.75">
      <c r="K140" s="20"/>
    </row>
    <row r="141" ht="12.75">
      <c r="K141" s="20"/>
    </row>
    <row r="142" ht="12.75">
      <c r="K142" s="20"/>
    </row>
    <row r="143" ht="12.75">
      <c r="K143" s="20"/>
    </row>
    <row r="144" ht="12.75">
      <c r="K144" s="20"/>
    </row>
    <row r="145" ht="12.75">
      <c r="K145" s="20"/>
    </row>
    <row r="146" ht="12.75">
      <c r="K146" s="20"/>
    </row>
    <row r="147" ht="12.75">
      <c r="K147" s="20"/>
    </row>
    <row r="148" ht="12.75">
      <c r="K148" s="20"/>
    </row>
    <row r="149" ht="12.75">
      <c r="K149" s="20"/>
    </row>
    <row r="150" ht="12.75">
      <c r="K150" s="20"/>
    </row>
    <row r="151" ht="12.75">
      <c r="K151" s="20"/>
    </row>
    <row r="152" ht="12.75">
      <c r="K152" s="20"/>
    </row>
    <row r="153" ht="12.75">
      <c r="K153" s="20"/>
    </row>
    <row r="154" ht="12.75">
      <c r="K154" s="20"/>
    </row>
    <row r="155" ht="12.75">
      <c r="K155" s="20"/>
    </row>
    <row r="156" ht="12.75">
      <c r="K156" s="20"/>
    </row>
    <row r="157" ht="12.75">
      <c r="K157" s="20"/>
    </row>
    <row r="158" ht="12.75">
      <c r="K158" s="20"/>
    </row>
    <row r="159" ht="12.75">
      <c r="K159" s="20"/>
    </row>
    <row r="160" ht="12.75">
      <c r="K160" s="20"/>
    </row>
    <row r="161" ht="12.75">
      <c r="K161" s="20"/>
    </row>
    <row r="162" ht="12.75">
      <c r="K162" s="20"/>
    </row>
    <row r="163" ht="12.75">
      <c r="K163" s="20"/>
    </row>
    <row r="164" ht="12.75">
      <c r="K164" s="20"/>
    </row>
    <row r="165" ht="12.75">
      <c r="K165" s="20"/>
    </row>
    <row r="166" ht="12.75">
      <c r="K166" s="20"/>
    </row>
    <row r="167" ht="12.75">
      <c r="K167" s="20"/>
    </row>
    <row r="168" ht="12.75">
      <c r="K168" s="20"/>
    </row>
    <row r="169" ht="12.75">
      <c r="K169" s="20"/>
    </row>
    <row r="170" ht="12.75">
      <c r="K170" s="20"/>
    </row>
    <row r="171" ht="12.75">
      <c r="K171" s="20"/>
    </row>
    <row r="172" ht="12.75">
      <c r="K172" s="20"/>
    </row>
    <row r="173" ht="12.75">
      <c r="K173" s="20"/>
    </row>
    <row r="174" ht="12.75">
      <c r="K174" s="20"/>
    </row>
    <row r="175" ht="12.75">
      <c r="K175" s="20"/>
    </row>
    <row r="176" ht="12.75">
      <c r="K176" s="20"/>
    </row>
    <row r="177" ht="12.75">
      <c r="K177" s="20"/>
    </row>
    <row r="178" ht="12.75">
      <c r="K178" s="20"/>
    </row>
    <row r="179" ht="12.75">
      <c r="K179" s="20"/>
    </row>
    <row r="180" ht="12.75">
      <c r="K180" s="20"/>
    </row>
    <row r="181" ht="12.75">
      <c r="K181" s="20"/>
    </row>
    <row r="182" ht="12.75">
      <c r="K182" s="20"/>
    </row>
    <row r="183" ht="12.75">
      <c r="K183" s="20"/>
    </row>
    <row r="184" ht="12.75">
      <c r="K184" s="20"/>
    </row>
    <row r="185" ht="12.75">
      <c r="K185" s="20"/>
    </row>
    <row r="186" ht="12.75">
      <c r="K186" s="20"/>
    </row>
    <row r="187" ht="12.75">
      <c r="K187" s="20"/>
    </row>
    <row r="188" ht="12.75">
      <c r="K188" s="20"/>
    </row>
    <row r="189" ht="12.75">
      <c r="K189" s="20"/>
    </row>
    <row r="190" ht="12.75">
      <c r="K190" s="20"/>
    </row>
    <row r="191" ht="12.75">
      <c r="K191" s="20"/>
    </row>
    <row r="192" ht="12.75">
      <c r="K192" s="20"/>
    </row>
    <row r="193" ht="12.75">
      <c r="K193" s="20"/>
    </row>
    <row r="194" ht="12.75">
      <c r="K194" s="20"/>
    </row>
    <row r="195" ht="12.75">
      <c r="K195" s="20"/>
    </row>
    <row r="196" ht="12.75">
      <c r="K196" s="20"/>
    </row>
    <row r="197" ht="12.75">
      <c r="K197" s="20"/>
    </row>
    <row r="198" ht="12.75">
      <c r="K198" s="20"/>
    </row>
    <row r="199" ht="12.75">
      <c r="K199" s="20"/>
    </row>
    <row r="200" ht="12.75">
      <c r="K200" s="20"/>
    </row>
    <row r="201" ht="12.75">
      <c r="K201" s="20"/>
    </row>
    <row r="202" ht="12.75">
      <c r="K202" s="20"/>
    </row>
    <row r="203" ht="12.75">
      <c r="K203" s="20"/>
    </row>
    <row r="204" ht="12.75">
      <c r="K204" s="20"/>
    </row>
    <row r="205" ht="12.75">
      <c r="K205" s="20"/>
    </row>
    <row r="206" ht="12.75">
      <c r="K206" s="20"/>
    </row>
    <row r="207" ht="12.75">
      <c r="K207" s="20"/>
    </row>
    <row r="208" ht="12.75">
      <c r="K208" s="20"/>
    </row>
    <row r="209" ht="12.75">
      <c r="K209" s="20"/>
    </row>
    <row r="210" ht="12.75">
      <c r="K210" s="20"/>
    </row>
    <row r="211" ht="12.75">
      <c r="K211" s="20"/>
    </row>
    <row r="212" ht="12.75">
      <c r="K212" s="20"/>
    </row>
    <row r="213" ht="12.75">
      <c r="K213" s="20"/>
    </row>
    <row r="214" ht="12.75">
      <c r="K214" s="20"/>
    </row>
    <row r="215" ht="12.75">
      <c r="K215" s="20"/>
    </row>
    <row r="216" ht="12.75">
      <c r="K216" s="20"/>
    </row>
    <row r="217" ht="12.75">
      <c r="K217" s="20"/>
    </row>
    <row r="218" ht="12.75">
      <c r="K218" s="20"/>
    </row>
  </sheetData>
  <sheetProtection selectLockedCells="1" selectUnlockedCells="1"/>
  <mergeCells count="4">
    <mergeCell ref="B4:K4"/>
    <mergeCell ref="B55:K55"/>
    <mergeCell ref="A1:K1"/>
    <mergeCell ref="A2:K2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8"/>
  <sheetViews>
    <sheetView tabSelected="1" zoomScale="140" zoomScaleNormal="140" zoomScalePageLayoutView="0" workbookViewId="0" topLeftCell="A1">
      <selection activeCell="A11" sqref="A11:B11"/>
    </sheetView>
  </sheetViews>
  <sheetFormatPr defaultColWidth="12.57421875" defaultRowHeight="12.75"/>
  <cols>
    <col min="1" max="1" width="11.421875" style="9" customWidth="1"/>
    <col min="2" max="2" width="31.28125" style="9" customWidth="1"/>
    <col min="3" max="11" width="6.00390625" style="9" customWidth="1"/>
    <col min="12" max="12" width="12.57421875" style="9" customWidth="1"/>
    <col min="13" max="13" width="27.00390625" style="9" customWidth="1"/>
    <col min="14" max="16384" width="12.57421875" style="9" customWidth="1"/>
  </cols>
  <sheetData>
    <row r="1" spans="1:11" ht="17.25" customHeight="1">
      <c r="A1" s="124" t="s">
        <v>10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45.75" customHeight="1">
      <c r="A2" s="117" t="s">
        <v>124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27.5" customHeight="1">
      <c r="A3" s="125" t="s">
        <v>101</v>
      </c>
      <c r="B3" s="125"/>
      <c r="C3" s="100" t="s">
        <v>0</v>
      </c>
      <c r="D3" s="101" t="s">
        <v>78</v>
      </c>
      <c r="E3" s="101" t="s">
        <v>1</v>
      </c>
      <c r="F3" s="102" t="s">
        <v>2</v>
      </c>
      <c r="G3" s="103" t="s">
        <v>79</v>
      </c>
      <c r="H3" s="103" t="s">
        <v>80</v>
      </c>
      <c r="I3" s="101" t="s">
        <v>81</v>
      </c>
      <c r="J3" s="102" t="s">
        <v>82</v>
      </c>
      <c r="K3" s="102" t="s">
        <v>83</v>
      </c>
    </row>
    <row r="4" spans="1:11" ht="18.75" customHeight="1">
      <c r="A4" s="120" t="s">
        <v>100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5" spans="1:11" ht="18.75" customHeight="1">
      <c r="A5" s="120" t="s">
        <v>66</v>
      </c>
      <c r="B5" s="120"/>
      <c r="C5" s="44">
        <v>2</v>
      </c>
      <c r="D5" s="44" t="s">
        <v>4</v>
      </c>
      <c r="E5" s="63">
        <v>30</v>
      </c>
      <c r="F5" s="44">
        <v>30</v>
      </c>
      <c r="G5" s="44">
        <v>0</v>
      </c>
      <c r="H5" s="44">
        <v>0</v>
      </c>
      <c r="I5" s="44">
        <v>0</v>
      </c>
      <c r="J5" s="44">
        <f>ROUNDUP(F5/15,0)</f>
        <v>2</v>
      </c>
      <c r="K5" s="44">
        <v>0</v>
      </c>
    </row>
    <row r="6" spans="1:11" ht="18.75" customHeight="1">
      <c r="A6" s="119" t="s">
        <v>41</v>
      </c>
      <c r="B6" s="119"/>
      <c r="C6" s="41">
        <v>2</v>
      </c>
      <c r="D6" s="41" t="s">
        <v>4</v>
      </c>
      <c r="E6" s="42">
        <v>30</v>
      </c>
      <c r="F6" s="42">
        <v>30</v>
      </c>
      <c r="G6" s="42">
        <v>0</v>
      </c>
      <c r="H6" s="42">
        <v>0</v>
      </c>
      <c r="I6" s="42">
        <v>0</v>
      </c>
      <c r="J6" s="42">
        <f>ROUNDUP(F6/15,0)</f>
        <v>2</v>
      </c>
      <c r="K6" s="42">
        <v>0</v>
      </c>
    </row>
    <row r="7" spans="1:11" ht="18.75" customHeight="1">
      <c r="A7" s="119" t="s">
        <v>45</v>
      </c>
      <c r="B7" s="119"/>
      <c r="C7" s="41">
        <v>2</v>
      </c>
      <c r="D7" s="41" t="s">
        <v>4</v>
      </c>
      <c r="E7" s="42">
        <v>30</v>
      </c>
      <c r="F7" s="42">
        <v>30</v>
      </c>
      <c r="G7" s="42">
        <v>0</v>
      </c>
      <c r="H7" s="42">
        <v>0</v>
      </c>
      <c r="I7" s="42">
        <v>0</v>
      </c>
      <c r="J7" s="42">
        <f>ROUNDUP(F7/15,0)</f>
        <v>2</v>
      </c>
      <c r="K7" s="42">
        <v>0</v>
      </c>
    </row>
    <row r="8" spans="1:13" ht="18.75" customHeight="1">
      <c r="A8" s="120" t="s">
        <v>40</v>
      </c>
      <c r="B8" s="120"/>
      <c r="C8" s="44">
        <v>2</v>
      </c>
      <c r="D8" s="44" t="s">
        <v>4</v>
      </c>
      <c r="E8" s="63">
        <v>30</v>
      </c>
      <c r="F8" s="44">
        <v>30</v>
      </c>
      <c r="G8" s="44">
        <v>0</v>
      </c>
      <c r="H8" s="44">
        <v>0</v>
      </c>
      <c r="I8" s="44">
        <v>0</v>
      </c>
      <c r="J8" s="44">
        <f>ROUNDUP(F8/15,0)</f>
        <v>2</v>
      </c>
      <c r="K8" s="44">
        <v>0</v>
      </c>
      <c r="M8" s="39"/>
    </row>
    <row r="9" spans="1:19" ht="18.75" customHeight="1">
      <c r="A9" s="120" t="s">
        <v>68</v>
      </c>
      <c r="B9" s="120"/>
      <c r="C9" s="44">
        <v>2</v>
      </c>
      <c r="D9" s="44" t="s">
        <v>4</v>
      </c>
      <c r="E9" s="63">
        <v>30</v>
      </c>
      <c r="F9" s="44">
        <v>30</v>
      </c>
      <c r="G9" s="44">
        <v>0</v>
      </c>
      <c r="H9" s="44">
        <v>0</v>
      </c>
      <c r="I9" s="44">
        <v>0</v>
      </c>
      <c r="J9" s="44">
        <f>ROUNDUP(F9/15,0)</f>
        <v>2</v>
      </c>
      <c r="K9" s="44">
        <v>0</v>
      </c>
      <c r="M9" s="39"/>
      <c r="N9" s="38"/>
      <c r="O9" s="38"/>
      <c r="P9" s="38"/>
      <c r="Q9" s="38"/>
      <c r="R9" s="38"/>
      <c r="S9" s="38"/>
    </row>
    <row r="10" spans="1:11" ht="18.75" customHeight="1">
      <c r="A10" s="127" t="s">
        <v>102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</row>
    <row r="11" spans="1:11" ht="18.75" customHeight="1">
      <c r="A11" s="119" t="s">
        <v>67</v>
      </c>
      <c r="B11" s="119"/>
      <c r="C11" s="41">
        <v>2</v>
      </c>
      <c r="D11" s="41" t="s">
        <v>4</v>
      </c>
      <c r="E11" s="42">
        <v>30</v>
      </c>
      <c r="F11" s="42">
        <v>30</v>
      </c>
      <c r="G11" s="42">
        <v>0</v>
      </c>
      <c r="H11" s="42">
        <v>0</v>
      </c>
      <c r="I11" s="42">
        <v>0</v>
      </c>
      <c r="J11" s="42">
        <f>ROUNDUP(F11/15,0)</f>
        <v>2</v>
      </c>
      <c r="K11" s="42">
        <v>0</v>
      </c>
    </row>
    <row r="12" spans="1:11" ht="18.75" customHeight="1">
      <c r="A12" s="119" t="s">
        <v>116</v>
      </c>
      <c r="B12" s="119"/>
      <c r="C12" s="41">
        <v>2</v>
      </c>
      <c r="D12" s="41" t="s">
        <v>4</v>
      </c>
      <c r="E12" s="42">
        <v>30</v>
      </c>
      <c r="F12" s="42">
        <v>30</v>
      </c>
      <c r="G12" s="42">
        <v>0</v>
      </c>
      <c r="H12" s="42">
        <v>0</v>
      </c>
      <c r="I12" s="42">
        <v>0</v>
      </c>
      <c r="J12" s="42">
        <f>ROUNDUP(F12/15,0)</f>
        <v>2</v>
      </c>
      <c r="K12" s="42">
        <v>0</v>
      </c>
    </row>
    <row r="13" spans="1:11" ht="18.75" customHeight="1">
      <c r="A13" s="120" t="s">
        <v>69</v>
      </c>
      <c r="B13" s="128"/>
      <c r="C13" s="41">
        <v>2</v>
      </c>
      <c r="D13" s="41" t="s">
        <v>4</v>
      </c>
      <c r="E13" s="42">
        <v>30</v>
      </c>
      <c r="F13" s="42">
        <v>30</v>
      </c>
      <c r="G13" s="42">
        <v>0</v>
      </c>
      <c r="H13" s="42">
        <v>0</v>
      </c>
      <c r="I13" s="42">
        <v>0</v>
      </c>
      <c r="J13" s="42">
        <f>ROUNDUP(F13/15,0)</f>
        <v>2</v>
      </c>
      <c r="K13" s="42">
        <v>0</v>
      </c>
    </row>
    <row r="14" spans="1:11" ht="18.75" customHeight="1">
      <c r="A14" s="119" t="s">
        <v>103</v>
      </c>
      <c r="B14" s="119"/>
      <c r="C14" s="41">
        <v>2</v>
      </c>
      <c r="D14" s="41" t="s">
        <v>4</v>
      </c>
      <c r="E14" s="42">
        <v>30</v>
      </c>
      <c r="F14" s="42">
        <v>30</v>
      </c>
      <c r="G14" s="42">
        <v>0</v>
      </c>
      <c r="H14" s="42">
        <v>0</v>
      </c>
      <c r="I14" s="42">
        <v>0</v>
      </c>
      <c r="J14" s="42">
        <f>ROUNDUP(F14/15,0)</f>
        <v>2</v>
      </c>
      <c r="K14" s="42">
        <v>0</v>
      </c>
    </row>
    <row r="15" spans="1:19" ht="18.75" customHeight="1">
      <c r="A15" s="119" t="s">
        <v>104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M15" s="39"/>
      <c r="N15" s="38"/>
      <c r="O15" s="38"/>
      <c r="P15" s="38"/>
      <c r="Q15" s="38"/>
      <c r="R15" s="38"/>
      <c r="S15" s="38"/>
    </row>
    <row r="16" spans="1:19" ht="18.75" customHeight="1">
      <c r="A16" s="119" t="s">
        <v>105</v>
      </c>
      <c r="B16" s="119"/>
      <c r="C16" s="41">
        <v>2</v>
      </c>
      <c r="D16" s="41" t="s">
        <v>4</v>
      </c>
      <c r="E16" s="42">
        <v>30</v>
      </c>
      <c r="F16" s="42">
        <v>30</v>
      </c>
      <c r="G16" s="42">
        <v>0</v>
      </c>
      <c r="H16" s="42">
        <v>0</v>
      </c>
      <c r="I16" s="42">
        <v>0</v>
      </c>
      <c r="J16" s="42">
        <f>ROUNDUP(F16/15,0)</f>
        <v>2</v>
      </c>
      <c r="K16" s="42">
        <v>0</v>
      </c>
      <c r="M16" s="39"/>
      <c r="N16" s="38"/>
      <c r="O16" s="38"/>
      <c r="P16" s="38"/>
      <c r="Q16" s="38"/>
      <c r="R16" s="38"/>
      <c r="S16" s="38"/>
    </row>
    <row r="17" spans="1:19" ht="18.75" customHeight="1">
      <c r="A17" s="119" t="s">
        <v>106</v>
      </c>
      <c r="B17" s="119"/>
      <c r="C17" s="41">
        <v>2</v>
      </c>
      <c r="D17" s="41" t="s">
        <v>4</v>
      </c>
      <c r="E17" s="42">
        <v>30</v>
      </c>
      <c r="F17" s="42">
        <v>30</v>
      </c>
      <c r="G17" s="42">
        <v>0</v>
      </c>
      <c r="H17" s="42">
        <v>0</v>
      </c>
      <c r="I17" s="42">
        <v>0</v>
      </c>
      <c r="J17" s="42">
        <f>ROUNDUP(F17/15,0)</f>
        <v>2</v>
      </c>
      <c r="K17" s="42">
        <v>0</v>
      </c>
      <c r="M17" s="39"/>
      <c r="N17" s="38"/>
      <c r="O17" s="38"/>
      <c r="P17" s="38"/>
      <c r="Q17" s="38"/>
      <c r="R17" s="38"/>
      <c r="S17" s="38"/>
    </row>
    <row r="18" spans="1:19" ht="18.75" customHeight="1">
      <c r="A18" s="119" t="s">
        <v>42</v>
      </c>
      <c r="B18" s="119"/>
      <c r="C18" s="41">
        <v>2</v>
      </c>
      <c r="D18" s="41" t="s">
        <v>4</v>
      </c>
      <c r="E18" s="42">
        <v>30</v>
      </c>
      <c r="F18" s="42">
        <v>30</v>
      </c>
      <c r="G18" s="42">
        <v>0</v>
      </c>
      <c r="H18" s="42">
        <v>0</v>
      </c>
      <c r="I18" s="42">
        <v>0</v>
      </c>
      <c r="J18" s="42">
        <f>ROUNDUP(F18/15,0)</f>
        <v>2</v>
      </c>
      <c r="K18" s="42">
        <v>0</v>
      </c>
      <c r="M18" s="39"/>
      <c r="N18" s="38"/>
      <c r="O18" s="38"/>
      <c r="P18" s="38"/>
      <c r="Q18" s="38"/>
      <c r="R18" s="38"/>
      <c r="S18" s="38"/>
    </row>
    <row r="19" spans="1:19" ht="18.75" customHeight="1">
      <c r="A19" s="120" t="s">
        <v>107</v>
      </c>
      <c r="B19" s="120"/>
      <c r="C19" s="41">
        <v>2</v>
      </c>
      <c r="D19" s="41" t="s">
        <v>4</v>
      </c>
      <c r="E19" s="42">
        <v>30</v>
      </c>
      <c r="F19" s="42">
        <v>30</v>
      </c>
      <c r="G19" s="42">
        <v>0</v>
      </c>
      <c r="H19" s="42">
        <v>0</v>
      </c>
      <c r="I19" s="42">
        <v>0</v>
      </c>
      <c r="J19" s="42">
        <f>ROUNDUP(F19/15,0)</f>
        <v>2</v>
      </c>
      <c r="K19" s="42">
        <v>0</v>
      </c>
      <c r="M19" s="39"/>
      <c r="N19" s="38"/>
      <c r="O19" s="38"/>
      <c r="P19" s="38"/>
      <c r="Q19" s="38"/>
      <c r="R19" s="38"/>
      <c r="S19" s="38"/>
    </row>
    <row r="20" spans="1:19" ht="18.75" customHeight="1">
      <c r="A20" s="120" t="s">
        <v>108</v>
      </c>
      <c r="B20" s="120"/>
      <c r="C20" s="41"/>
      <c r="D20" s="41"/>
      <c r="E20" s="42"/>
      <c r="F20" s="42"/>
      <c r="G20" s="42"/>
      <c r="H20" s="42"/>
      <c r="I20" s="42"/>
      <c r="J20" s="42"/>
      <c r="K20" s="42"/>
      <c r="M20" s="39"/>
      <c r="N20" s="38"/>
      <c r="O20" s="38"/>
      <c r="P20" s="38"/>
      <c r="Q20" s="38"/>
      <c r="R20" s="38"/>
      <c r="S20" s="38"/>
    </row>
    <row r="21" spans="1:19" ht="18.75" customHeight="1">
      <c r="A21" s="119" t="s">
        <v>48</v>
      </c>
      <c r="B21" s="119"/>
      <c r="C21" s="41">
        <v>2</v>
      </c>
      <c r="D21" s="41" t="s">
        <v>4</v>
      </c>
      <c r="E21" s="42">
        <v>30</v>
      </c>
      <c r="F21" s="42">
        <v>30</v>
      </c>
      <c r="G21" s="42">
        <v>0</v>
      </c>
      <c r="H21" s="42">
        <v>0</v>
      </c>
      <c r="I21" s="42">
        <v>0</v>
      </c>
      <c r="J21" s="42">
        <f>ROUNDUP(F21/15,0)</f>
        <v>2</v>
      </c>
      <c r="K21" s="42">
        <v>0</v>
      </c>
      <c r="M21" s="39"/>
      <c r="N21" s="38"/>
      <c r="O21" s="38"/>
      <c r="P21" s="38"/>
      <c r="Q21" s="38"/>
      <c r="R21" s="38"/>
      <c r="S21" s="38"/>
    </row>
    <row r="22" spans="1:11" ht="18.75" customHeight="1">
      <c r="A22" s="120" t="s">
        <v>109</v>
      </c>
      <c r="B22" s="120"/>
      <c r="C22" s="41">
        <v>2</v>
      </c>
      <c r="D22" s="41" t="s">
        <v>4</v>
      </c>
      <c r="E22" s="42">
        <v>30</v>
      </c>
      <c r="F22" s="42">
        <v>30</v>
      </c>
      <c r="G22" s="42">
        <v>0</v>
      </c>
      <c r="H22" s="42">
        <v>0</v>
      </c>
      <c r="I22" s="42">
        <v>0</v>
      </c>
      <c r="J22" s="42">
        <f>ROUNDUP(F22/15,0)</f>
        <v>2</v>
      </c>
      <c r="K22" s="42">
        <v>0</v>
      </c>
    </row>
    <row r="23" spans="1:11" ht="15.75" customHeight="1">
      <c r="A23" s="119" t="s">
        <v>110</v>
      </c>
      <c r="B23" s="119"/>
      <c r="C23" s="41">
        <v>2</v>
      </c>
      <c r="D23" s="41" t="s">
        <v>4</v>
      </c>
      <c r="E23" s="42">
        <v>30</v>
      </c>
      <c r="F23" s="42">
        <v>30</v>
      </c>
      <c r="G23" s="42">
        <v>0</v>
      </c>
      <c r="H23" s="42">
        <v>0</v>
      </c>
      <c r="I23" s="42">
        <v>0</v>
      </c>
      <c r="J23" s="42">
        <f>ROUNDUP(F23/15,0)</f>
        <v>2</v>
      </c>
      <c r="K23" s="42">
        <v>0</v>
      </c>
    </row>
    <row r="24" spans="1:11" ht="18.75" customHeight="1">
      <c r="A24" s="119" t="s">
        <v>111</v>
      </c>
      <c r="B24" s="119"/>
      <c r="C24" s="41">
        <v>2</v>
      </c>
      <c r="D24" s="41" t="s">
        <v>4</v>
      </c>
      <c r="E24" s="42">
        <v>30</v>
      </c>
      <c r="F24" s="42">
        <v>30</v>
      </c>
      <c r="G24" s="42">
        <v>0</v>
      </c>
      <c r="H24" s="42">
        <v>0</v>
      </c>
      <c r="I24" s="42">
        <v>0</v>
      </c>
      <c r="J24" s="42">
        <f>ROUNDUP(F24/15,0)</f>
        <v>2</v>
      </c>
      <c r="K24" s="42">
        <v>0</v>
      </c>
    </row>
    <row r="25" spans="1:11" ht="18" customHeight="1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</row>
    <row r="26" spans="1:11" ht="105.75" customHeight="1">
      <c r="A26" s="125" t="s">
        <v>112</v>
      </c>
      <c r="B26" s="125"/>
      <c r="C26" s="100" t="s">
        <v>0</v>
      </c>
      <c r="D26" s="101" t="s">
        <v>78</v>
      </c>
      <c r="E26" s="101" t="s">
        <v>1</v>
      </c>
      <c r="F26" s="102" t="s">
        <v>2</v>
      </c>
      <c r="G26" s="103" t="s">
        <v>79</v>
      </c>
      <c r="H26" s="103" t="s">
        <v>80</v>
      </c>
      <c r="I26" s="101" t="s">
        <v>81</v>
      </c>
      <c r="J26" s="102" t="s">
        <v>125</v>
      </c>
      <c r="K26" s="102" t="s">
        <v>126</v>
      </c>
    </row>
    <row r="27" spans="1:11" ht="18.75" customHeight="1">
      <c r="A27" s="119" t="s">
        <v>113</v>
      </c>
      <c r="B27" s="121"/>
      <c r="C27" s="41">
        <v>2</v>
      </c>
      <c r="D27" s="41" t="s">
        <v>4</v>
      </c>
      <c r="E27" s="42">
        <v>30</v>
      </c>
      <c r="F27" s="42">
        <v>30</v>
      </c>
      <c r="G27" s="42">
        <v>0</v>
      </c>
      <c r="H27" s="42">
        <v>0</v>
      </c>
      <c r="I27" s="42">
        <v>0</v>
      </c>
      <c r="J27" s="42">
        <v>2</v>
      </c>
      <c r="K27" s="42">
        <v>0</v>
      </c>
    </row>
    <row r="28" spans="1:13" ht="18.75" customHeight="1">
      <c r="A28" s="120" t="s">
        <v>85</v>
      </c>
      <c r="B28" s="120"/>
      <c r="C28" s="41">
        <v>2</v>
      </c>
      <c r="D28" s="41" t="s">
        <v>4</v>
      </c>
      <c r="E28" s="42">
        <v>30</v>
      </c>
      <c r="F28" s="42">
        <v>30</v>
      </c>
      <c r="G28" s="42">
        <v>0</v>
      </c>
      <c r="H28" s="42">
        <v>0</v>
      </c>
      <c r="I28" s="42">
        <v>0</v>
      </c>
      <c r="J28" s="42">
        <v>2</v>
      </c>
      <c r="K28" s="42">
        <v>0</v>
      </c>
      <c r="M28" s="39"/>
    </row>
    <row r="29" spans="1:11" ht="18.75" customHeight="1">
      <c r="A29" s="120" t="s">
        <v>86</v>
      </c>
      <c r="B29" s="120"/>
      <c r="C29" s="41">
        <v>2</v>
      </c>
      <c r="D29" s="41" t="s">
        <v>4</v>
      </c>
      <c r="E29" s="42">
        <v>30</v>
      </c>
      <c r="F29" s="42">
        <v>30</v>
      </c>
      <c r="G29" s="42">
        <v>0</v>
      </c>
      <c r="H29" s="42">
        <v>0</v>
      </c>
      <c r="I29" s="42">
        <v>0</v>
      </c>
      <c r="J29" s="42">
        <v>2</v>
      </c>
      <c r="K29" s="42">
        <v>0</v>
      </c>
    </row>
    <row r="30" spans="1:13" ht="18.75" customHeight="1">
      <c r="A30" s="119" t="s">
        <v>36</v>
      </c>
      <c r="B30" s="119"/>
      <c r="C30" s="41">
        <v>2</v>
      </c>
      <c r="D30" s="41" t="s">
        <v>4</v>
      </c>
      <c r="E30" s="42">
        <v>15</v>
      </c>
      <c r="F30" s="42">
        <v>15</v>
      </c>
      <c r="G30" s="42">
        <v>0</v>
      </c>
      <c r="H30" s="42">
        <v>0</v>
      </c>
      <c r="I30" s="42">
        <v>0</v>
      </c>
      <c r="J30" s="42">
        <v>1</v>
      </c>
      <c r="K30" s="42">
        <v>0</v>
      </c>
      <c r="M30" s="39"/>
    </row>
    <row r="31" spans="1:13" ht="18.75" customHeight="1">
      <c r="A31" s="120" t="s">
        <v>38</v>
      </c>
      <c r="B31" s="120"/>
      <c r="C31" s="44">
        <v>3</v>
      </c>
      <c r="D31" s="44" t="s">
        <v>4</v>
      </c>
      <c r="E31" s="44">
        <v>30</v>
      </c>
      <c r="F31" s="44">
        <v>15</v>
      </c>
      <c r="G31" s="44">
        <v>5</v>
      </c>
      <c r="H31" s="44">
        <v>10</v>
      </c>
      <c r="I31" s="44">
        <v>0</v>
      </c>
      <c r="J31" s="42">
        <v>1</v>
      </c>
      <c r="K31" s="42">
        <v>1</v>
      </c>
      <c r="M31" s="39"/>
    </row>
    <row r="32" spans="1:19" ht="18.75" customHeight="1">
      <c r="A32" s="120" t="s">
        <v>119</v>
      </c>
      <c r="B32" s="120"/>
      <c r="C32" s="44">
        <v>1</v>
      </c>
      <c r="D32" s="44" t="s">
        <v>4</v>
      </c>
      <c r="E32" s="44">
        <v>15</v>
      </c>
      <c r="F32" s="44">
        <v>15</v>
      </c>
      <c r="G32" s="44">
        <v>0</v>
      </c>
      <c r="H32" s="44">
        <v>0</v>
      </c>
      <c r="I32" s="44">
        <v>0</v>
      </c>
      <c r="J32" s="42">
        <v>1</v>
      </c>
      <c r="K32" s="42">
        <v>0</v>
      </c>
      <c r="M32" s="39"/>
      <c r="N32" s="39"/>
      <c r="O32" s="39"/>
      <c r="P32" s="39"/>
      <c r="Q32" s="39"/>
      <c r="R32" s="39"/>
      <c r="S32" s="39"/>
    </row>
    <row r="33" spans="1:19" ht="18.75" customHeight="1">
      <c r="A33" s="123" t="s">
        <v>5</v>
      </c>
      <c r="B33" s="123"/>
      <c r="C33" s="54">
        <f>SUM(C27:C32)</f>
        <v>12</v>
      </c>
      <c r="D33" s="54">
        <v>6</v>
      </c>
      <c r="E33" s="54">
        <f>SUM(E27:E32)</f>
        <v>150</v>
      </c>
      <c r="F33" s="54">
        <f>SUM(F27:F32)</f>
        <v>135</v>
      </c>
      <c r="G33" s="54">
        <f>SUM(G27:G32)</f>
        <v>5</v>
      </c>
      <c r="H33" s="54">
        <f>SUM(H27:H32)</f>
        <v>10</v>
      </c>
      <c r="I33" s="54">
        <f>SUM(I27:I32)</f>
        <v>0</v>
      </c>
      <c r="J33" s="42"/>
      <c r="K33" s="42"/>
      <c r="M33" s="39"/>
      <c r="N33" s="38"/>
      <c r="O33" s="38"/>
      <c r="P33" s="38"/>
      <c r="Q33" s="38"/>
      <c r="R33" s="38"/>
      <c r="S33" s="38"/>
    </row>
    <row r="34" spans="13:19" ht="18.75" customHeight="1">
      <c r="M34" s="39"/>
      <c r="N34" s="38"/>
      <c r="O34" s="38"/>
      <c r="P34" s="38"/>
      <c r="Q34" s="38"/>
      <c r="R34" s="38"/>
      <c r="S34" s="38"/>
    </row>
    <row r="35" spans="13:19" ht="18.75" customHeight="1">
      <c r="M35" s="39"/>
      <c r="N35" s="38"/>
      <c r="O35" s="38"/>
      <c r="P35" s="38"/>
      <c r="Q35" s="38"/>
      <c r="R35" s="38"/>
      <c r="S35" s="38"/>
    </row>
    <row r="36" spans="13:19" ht="18.75" customHeight="1">
      <c r="M36" s="39"/>
      <c r="N36" s="38"/>
      <c r="O36" s="38"/>
      <c r="P36" s="38"/>
      <c r="Q36" s="38"/>
      <c r="R36" s="38"/>
      <c r="S36" s="38"/>
    </row>
    <row r="37" ht="18.75" customHeight="1">
      <c r="M37" s="40"/>
    </row>
    <row r="38" ht="18.75" customHeight="1">
      <c r="M38" s="40"/>
    </row>
    <row r="39" spans="7:23" ht="18.75" customHeight="1">
      <c r="G39" s="79"/>
      <c r="H39" s="79"/>
      <c r="I39" s="79"/>
      <c r="J39" s="79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79"/>
    </row>
    <row r="40" spans="7:23" ht="18.75" customHeight="1">
      <c r="G40" s="79"/>
      <c r="H40" s="79"/>
      <c r="I40" s="79"/>
      <c r="J40" s="79"/>
      <c r="K40" s="118"/>
      <c r="L40" s="118"/>
      <c r="M40" s="82"/>
      <c r="N40" s="82"/>
      <c r="O40" s="82"/>
      <c r="P40" s="82"/>
      <c r="Q40" s="82"/>
      <c r="R40" s="82"/>
      <c r="S40" s="82"/>
      <c r="T40" s="82"/>
      <c r="U40" s="10"/>
      <c r="V40" s="10"/>
      <c r="W40" s="79"/>
    </row>
    <row r="41" spans="7:23" ht="18.75" customHeight="1">
      <c r="G41" s="79"/>
      <c r="H41" s="79"/>
      <c r="I41" s="79"/>
      <c r="J41" s="79"/>
      <c r="K41" s="81"/>
      <c r="L41" s="81"/>
      <c r="M41" s="82"/>
      <c r="N41" s="82"/>
      <c r="O41" s="82"/>
      <c r="P41" s="82"/>
      <c r="Q41" s="82"/>
      <c r="R41" s="82"/>
      <c r="S41" s="82"/>
      <c r="T41" s="82"/>
      <c r="U41" s="10"/>
      <c r="V41" s="10"/>
      <c r="W41" s="79"/>
    </row>
    <row r="42" spans="7:23" ht="18.75" customHeight="1">
      <c r="G42" s="79"/>
      <c r="H42" s="79"/>
      <c r="I42" s="79"/>
      <c r="J42" s="79"/>
      <c r="K42" s="118"/>
      <c r="L42" s="118"/>
      <c r="M42" s="82"/>
      <c r="N42" s="82"/>
      <c r="O42" s="82"/>
      <c r="P42" s="82"/>
      <c r="Q42" s="82"/>
      <c r="R42" s="82"/>
      <c r="S42" s="82"/>
      <c r="T42" s="82"/>
      <c r="U42" s="10"/>
      <c r="V42" s="10"/>
      <c r="W42" s="79"/>
    </row>
    <row r="43" spans="7:23" ht="18.75" customHeight="1">
      <c r="G43" s="97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79"/>
      <c r="S43" s="79"/>
      <c r="T43" s="79"/>
      <c r="U43" s="79"/>
      <c r="V43" s="79"/>
      <c r="W43" s="79"/>
    </row>
    <row r="44" spans="7:23" ht="18.75" customHeight="1">
      <c r="G44" s="80"/>
      <c r="H44" s="29"/>
      <c r="I44" s="29"/>
      <c r="J44" s="10"/>
      <c r="K44" s="10"/>
      <c r="L44" s="10"/>
      <c r="M44" s="31"/>
      <c r="N44" s="10"/>
      <c r="O44" s="10"/>
      <c r="P44" s="10"/>
      <c r="Q44" s="10"/>
      <c r="R44" s="79"/>
      <c r="S44" s="79"/>
      <c r="T44" s="79"/>
      <c r="U44" s="79"/>
      <c r="V44" s="79"/>
      <c r="W44" s="79"/>
    </row>
    <row r="45" spans="7:23" ht="18.75" customHeight="1">
      <c r="G45" s="80"/>
      <c r="H45" s="29"/>
      <c r="I45" s="29"/>
      <c r="J45" s="10"/>
      <c r="K45" s="10"/>
      <c r="L45" s="10"/>
      <c r="M45" s="31"/>
      <c r="N45" s="10"/>
      <c r="O45" s="10"/>
      <c r="P45" s="10"/>
      <c r="Q45" s="10"/>
      <c r="R45" s="79"/>
      <c r="S45" s="79"/>
      <c r="T45" s="79"/>
      <c r="U45" s="79"/>
      <c r="V45" s="79"/>
      <c r="W45" s="79"/>
    </row>
    <row r="46" spans="7:23" ht="18.75" customHeight="1">
      <c r="G46" s="84"/>
      <c r="H46" s="79"/>
      <c r="I46" s="79"/>
      <c r="J46" s="79"/>
      <c r="K46" s="79"/>
      <c r="L46" s="79"/>
      <c r="M46" s="79"/>
      <c r="N46" s="79"/>
      <c r="O46" s="79"/>
      <c r="P46" s="10"/>
      <c r="Q46" s="10"/>
      <c r="R46" s="79"/>
      <c r="S46" s="79"/>
      <c r="T46" s="79"/>
      <c r="U46" s="79"/>
      <c r="V46" s="79"/>
      <c r="W46" s="79"/>
    </row>
    <row r="47" spans="7:23" ht="18.75" customHeight="1">
      <c r="G47" s="81"/>
      <c r="H47" s="82"/>
      <c r="I47" s="82"/>
      <c r="J47" s="82"/>
      <c r="K47" s="82"/>
      <c r="L47" s="82"/>
      <c r="M47" s="82"/>
      <c r="N47" s="82"/>
      <c r="O47" s="82"/>
      <c r="P47" s="10"/>
      <c r="Q47" s="10"/>
      <c r="R47" s="79"/>
      <c r="S47" s="79"/>
      <c r="T47" s="79"/>
      <c r="U47" s="79"/>
      <c r="V47" s="79"/>
      <c r="W47" s="79"/>
    </row>
    <row r="48" spans="7:23" ht="18.75" customHeight="1">
      <c r="G48" s="81"/>
      <c r="H48" s="82"/>
      <c r="I48" s="82"/>
      <c r="J48" s="82"/>
      <c r="K48" s="82"/>
      <c r="L48" s="82"/>
      <c r="M48" s="82"/>
      <c r="N48" s="82"/>
      <c r="O48" s="82"/>
      <c r="P48" s="10"/>
      <c r="Q48" s="10"/>
      <c r="R48" s="79"/>
      <c r="S48" s="79"/>
      <c r="T48" s="79"/>
      <c r="U48" s="79"/>
      <c r="V48" s="79"/>
      <c r="W48" s="79"/>
    </row>
    <row r="49" spans="7:23" ht="18.75" customHeight="1">
      <c r="G49" s="84"/>
      <c r="H49" s="85"/>
      <c r="I49" s="82"/>
      <c r="J49" s="82"/>
      <c r="K49" s="82"/>
      <c r="L49" s="82"/>
      <c r="M49" s="82"/>
      <c r="N49" s="86"/>
      <c r="O49" s="86"/>
      <c r="P49" s="10"/>
      <c r="Q49" s="10"/>
      <c r="R49" s="79"/>
      <c r="S49" s="79"/>
      <c r="T49" s="79"/>
      <c r="U49" s="79"/>
      <c r="V49" s="79"/>
      <c r="W49" s="79"/>
    </row>
    <row r="50" spans="7:23" ht="18.75" customHeight="1"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</row>
    <row r="51" spans="7:23" ht="18.75" customHeight="1"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</row>
    <row r="52" spans="2:23" ht="18.75" customHeight="1">
      <c r="B52" s="39"/>
      <c r="C52" s="39"/>
      <c r="G52" s="84"/>
      <c r="H52" s="82"/>
      <c r="I52" s="82"/>
      <c r="J52" s="82"/>
      <c r="K52" s="82"/>
      <c r="L52" s="82"/>
      <c r="M52" s="82"/>
      <c r="N52" s="87"/>
      <c r="O52" s="87"/>
      <c r="P52" s="10"/>
      <c r="Q52" s="10"/>
      <c r="R52" s="79"/>
      <c r="S52" s="79"/>
      <c r="T52" s="79"/>
      <c r="U52" s="79"/>
      <c r="V52" s="79"/>
      <c r="W52" s="79"/>
    </row>
    <row r="53" spans="2:23" ht="18.75" customHeight="1">
      <c r="B53" s="39"/>
      <c r="C53" s="39"/>
      <c r="G53" s="80"/>
      <c r="H53" s="82"/>
      <c r="I53" s="82"/>
      <c r="J53" s="82"/>
      <c r="K53" s="82"/>
      <c r="L53" s="82"/>
      <c r="M53" s="82"/>
      <c r="N53" s="79"/>
      <c r="O53" s="79"/>
      <c r="P53" s="10"/>
      <c r="Q53" s="10"/>
      <c r="R53" s="79"/>
      <c r="S53" s="79"/>
      <c r="T53" s="79"/>
      <c r="U53" s="79"/>
      <c r="V53" s="79"/>
      <c r="W53" s="79"/>
    </row>
    <row r="54" spans="2:23" ht="18.75" customHeight="1">
      <c r="B54" s="39"/>
      <c r="C54" s="39"/>
      <c r="G54" s="81"/>
      <c r="H54" s="82"/>
      <c r="I54" s="82"/>
      <c r="J54" s="82"/>
      <c r="K54" s="82"/>
      <c r="L54" s="82"/>
      <c r="M54" s="82"/>
      <c r="N54" s="82"/>
      <c r="O54" s="82"/>
      <c r="P54" s="10"/>
      <c r="Q54" s="10"/>
      <c r="R54" s="79"/>
      <c r="S54" s="79"/>
      <c r="T54" s="79"/>
      <c r="U54" s="79"/>
      <c r="V54" s="79"/>
      <c r="W54" s="79"/>
    </row>
    <row r="55" spans="2:13" ht="18.75" customHeight="1">
      <c r="B55" s="39"/>
      <c r="C55" s="39"/>
      <c r="M55" s="39"/>
    </row>
    <row r="56" spans="2:13" ht="18.75" customHeight="1">
      <c r="B56" s="39"/>
      <c r="C56" s="39"/>
      <c r="M56" s="39"/>
    </row>
    <row r="57" ht="18.75" customHeight="1">
      <c r="M57" s="39"/>
    </row>
    <row r="58" ht="18.75" customHeight="1"/>
    <row r="59" ht="18.75" customHeight="1"/>
    <row r="60" spans="13:19" ht="18.75" customHeight="1">
      <c r="M60" s="39"/>
      <c r="N60" s="39"/>
      <c r="O60" s="39"/>
      <c r="P60" s="39"/>
      <c r="Q60" s="39"/>
      <c r="R60" s="39"/>
      <c r="S60" s="39"/>
    </row>
    <row r="61" spans="13:19" ht="18.75" customHeight="1">
      <c r="M61" s="39"/>
      <c r="N61" s="39"/>
      <c r="O61" s="39"/>
      <c r="P61" s="39"/>
      <c r="Q61" s="39"/>
      <c r="R61" s="39"/>
      <c r="S61" s="39"/>
    </row>
    <row r="62" spans="13:19" ht="18.75" customHeight="1">
      <c r="M62" s="39"/>
      <c r="N62" s="39"/>
      <c r="O62" s="39"/>
      <c r="P62" s="39"/>
      <c r="Q62" s="39"/>
      <c r="R62" s="39"/>
      <c r="S62" s="39"/>
    </row>
    <row r="63" spans="13:19" ht="18.75" customHeight="1">
      <c r="M63" s="39"/>
      <c r="N63" s="39"/>
      <c r="O63" s="39"/>
      <c r="P63" s="39"/>
      <c r="Q63" s="39"/>
      <c r="R63" s="39"/>
      <c r="S63" s="39"/>
    </row>
    <row r="64" spans="13:19" ht="18.75" customHeight="1">
      <c r="M64" s="39"/>
      <c r="N64" s="39"/>
      <c r="O64" s="39"/>
      <c r="P64" s="39"/>
      <c r="Q64" s="39"/>
      <c r="R64" s="39"/>
      <c r="S64" s="39"/>
    </row>
    <row r="65" spans="13:19" ht="18.75" customHeight="1">
      <c r="M65" s="39"/>
      <c r="N65" s="39"/>
      <c r="O65" s="39"/>
      <c r="P65" s="39"/>
      <c r="Q65" s="39"/>
      <c r="R65" s="39"/>
      <c r="S65" s="39"/>
    </row>
    <row r="66" spans="13:19" ht="18.75" customHeight="1">
      <c r="M66" s="39"/>
      <c r="N66" s="39"/>
      <c r="O66" s="39"/>
      <c r="P66" s="39"/>
      <c r="Q66" s="39"/>
      <c r="R66" s="39"/>
      <c r="S66" s="39"/>
    </row>
    <row r="67" ht="18.75" customHeight="1"/>
    <row r="68" spans="13:19" ht="18.75" customHeight="1">
      <c r="M68" s="39"/>
      <c r="N68" s="39"/>
      <c r="O68" s="39"/>
      <c r="P68" s="39"/>
      <c r="Q68" s="39"/>
      <c r="R68" s="39"/>
      <c r="S68" s="39"/>
    </row>
    <row r="69" ht="24.75" customHeight="1"/>
    <row r="70" ht="15">
      <c r="L70" s="14"/>
    </row>
    <row r="71" spans="12:19" ht="15">
      <c r="L71" s="11"/>
      <c r="M71" s="39"/>
      <c r="N71" s="39"/>
      <c r="O71" s="39"/>
      <c r="P71" s="39"/>
      <c r="Q71" s="39"/>
      <c r="R71" s="39"/>
      <c r="S71" s="39"/>
    </row>
    <row r="72" spans="12:19" ht="15">
      <c r="L72" s="11"/>
      <c r="M72" s="39"/>
      <c r="N72" s="39"/>
      <c r="O72" s="39"/>
      <c r="P72" s="39"/>
      <c r="Q72" s="39"/>
      <c r="R72" s="39"/>
      <c r="S72" s="39"/>
    </row>
    <row r="73" spans="12:19" ht="15">
      <c r="L73" s="12"/>
      <c r="M73" s="39"/>
      <c r="N73" s="39"/>
      <c r="O73" s="39"/>
      <c r="P73" s="39"/>
      <c r="Q73" s="39"/>
      <c r="R73" s="39"/>
      <c r="S73" s="39"/>
    </row>
    <row r="74" spans="12:19" ht="15">
      <c r="L74" s="11"/>
      <c r="M74" s="39"/>
      <c r="N74" s="39"/>
      <c r="O74" s="39"/>
      <c r="P74" s="39"/>
      <c r="Q74" s="39"/>
      <c r="R74" s="39"/>
      <c r="S74" s="39"/>
    </row>
    <row r="75" spans="12:19" ht="15">
      <c r="L75" s="15"/>
      <c r="M75" s="39"/>
      <c r="N75" s="39"/>
      <c r="O75" s="39"/>
      <c r="P75" s="39"/>
      <c r="Q75" s="39"/>
      <c r="R75" s="39"/>
      <c r="S75" s="39"/>
    </row>
    <row r="76" spans="12:19" ht="15">
      <c r="L76" s="15"/>
      <c r="M76" s="39"/>
      <c r="N76" s="39"/>
      <c r="O76" s="39"/>
      <c r="P76" s="39"/>
      <c r="Q76" s="39"/>
      <c r="R76" s="39"/>
      <c r="S76" s="39"/>
    </row>
    <row r="77" spans="12:19" ht="15">
      <c r="L77" s="15"/>
      <c r="M77" s="39"/>
      <c r="N77" s="39"/>
      <c r="O77" s="39"/>
      <c r="P77" s="39"/>
      <c r="Q77" s="39"/>
      <c r="R77" s="39"/>
      <c r="S77" s="39"/>
    </row>
    <row r="78" spans="12:19" ht="15">
      <c r="L78" s="11"/>
      <c r="M78" s="39"/>
      <c r="N78" s="39"/>
      <c r="O78" s="39"/>
      <c r="P78" s="39"/>
      <c r="Q78" s="39"/>
      <c r="R78" s="39"/>
      <c r="S78" s="39"/>
    </row>
    <row r="79" spans="12:19" ht="15">
      <c r="L79" s="11"/>
      <c r="M79" s="39"/>
      <c r="N79" s="39"/>
      <c r="O79" s="39"/>
      <c r="P79" s="39"/>
      <c r="Q79" s="39"/>
      <c r="R79" s="39"/>
      <c r="S79" s="39"/>
    </row>
    <row r="80" spans="12:19" ht="15">
      <c r="L80" s="11"/>
      <c r="M80" s="39"/>
      <c r="N80" s="39"/>
      <c r="O80" s="39"/>
      <c r="P80" s="39"/>
      <c r="Q80" s="39"/>
      <c r="R80" s="39"/>
      <c r="S80" s="39"/>
    </row>
    <row r="81" spans="12:19" ht="15">
      <c r="L81" s="11"/>
      <c r="M81" s="39"/>
      <c r="N81" s="39"/>
      <c r="O81" s="39"/>
      <c r="P81" s="39"/>
      <c r="Q81" s="39"/>
      <c r="R81" s="39"/>
      <c r="S81" s="39"/>
    </row>
    <row r="82" spans="12:19" ht="15">
      <c r="L82" s="13"/>
      <c r="M82" s="39"/>
      <c r="N82" s="39"/>
      <c r="O82" s="39"/>
      <c r="P82" s="39"/>
      <c r="Q82" s="39"/>
      <c r="R82" s="39"/>
      <c r="S82" s="39"/>
    </row>
    <row r="83" spans="13:19" ht="15">
      <c r="M83" s="39"/>
      <c r="N83" s="39"/>
      <c r="O83" s="39"/>
      <c r="P83" s="39"/>
      <c r="Q83" s="39"/>
      <c r="R83" s="39"/>
      <c r="S83" s="39"/>
    </row>
    <row r="84" spans="13:19" ht="15">
      <c r="M84" s="39"/>
      <c r="N84" s="39"/>
      <c r="O84" s="39"/>
      <c r="P84" s="39"/>
      <c r="Q84" s="39"/>
      <c r="R84" s="39"/>
      <c r="S84" s="39"/>
    </row>
    <row r="85" spans="13:19" ht="15">
      <c r="M85" s="39"/>
      <c r="N85" s="39"/>
      <c r="O85" s="39"/>
      <c r="P85" s="39"/>
      <c r="Q85" s="39"/>
      <c r="R85" s="39"/>
      <c r="S85" s="39"/>
    </row>
    <row r="86" spans="13:19" ht="15">
      <c r="M86" s="39"/>
      <c r="N86" s="39"/>
      <c r="O86" s="39"/>
      <c r="P86" s="39"/>
      <c r="Q86" s="39"/>
      <c r="R86" s="39"/>
      <c r="S86" s="39"/>
    </row>
    <row r="87" spans="13:19" ht="15">
      <c r="M87" s="39"/>
      <c r="N87" s="39"/>
      <c r="O87" s="39"/>
      <c r="P87" s="39"/>
      <c r="Q87" s="39"/>
      <c r="R87" s="39"/>
      <c r="S87" s="39"/>
    </row>
    <row r="88" spans="13:19" ht="15">
      <c r="M88" s="39"/>
      <c r="N88" s="39"/>
      <c r="O88" s="39"/>
      <c r="P88" s="39"/>
      <c r="Q88" s="39"/>
      <c r="R88" s="39"/>
      <c r="S88" s="39"/>
    </row>
  </sheetData>
  <sheetProtection/>
  <mergeCells count="36">
    <mergeCell ref="A7:B7"/>
    <mergeCell ref="A14:B14"/>
    <mergeCell ref="A9:B9"/>
    <mergeCell ref="A19:B19"/>
    <mergeCell ref="A11:B11"/>
    <mergeCell ref="A17:B17"/>
    <mergeCell ref="A16:B16"/>
    <mergeCell ref="A18:B18"/>
    <mergeCell ref="A8:B8"/>
    <mergeCell ref="A15:K15"/>
    <mergeCell ref="A28:B28"/>
    <mergeCell ref="A29:B29"/>
    <mergeCell ref="A30:B30"/>
    <mergeCell ref="A23:B23"/>
    <mergeCell ref="A26:B26"/>
    <mergeCell ref="A25:K25"/>
    <mergeCell ref="A20:B20"/>
    <mergeCell ref="A1:K1"/>
    <mergeCell ref="A2:K2"/>
    <mergeCell ref="A3:B3"/>
    <mergeCell ref="A6:B6"/>
    <mergeCell ref="A5:B5"/>
    <mergeCell ref="A4:K4"/>
    <mergeCell ref="A10:K10"/>
    <mergeCell ref="A12:B12"/>
    <mergeCell ref="A13:B13"/>
    <mergeCell ref="K40:L40"/>
    <mergeCell ref="K42:L42"/>
    <mergeCell ref="A21:B21"/>
    <mergeCell ref="A24:B24"/>
    <mergeCell ref="A22:B22"/>
    <mergeCell ref="A27:B27"/>
    <mergeCell ref="K39:V39"/>
    <mergeCell ref="A32:B32"/>
    <mergeCell ref="A33:B33"/>
    <mergeCell ref="A31:B31"/>
  </mergeCells>
  <printOptions/>
  <pageMargins left="0.27" right="0" top="0" bottom="0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2019-09-25T05:55:10Z</cp:lastPrinted>
  <dcterms:created xsi:type="dcterms:W3CDTF">2013-01-21T11:52:24Z</dcterms:created>
  <dcterms:modified xsi:type="dcterms:W3CDTF">2019-09-27T10:58:53Z</dcterms:modified>
  <cp:category/>
  <cp:version/>
  <cp:contentType/>
  <cp:contentStatus/>
</cp:coreProperties>
</file>