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activeTab="0"/>
  </bookViews>
  <sheets>
    <sheet name="NS_TS_sem I-IV" sheetId="1" r:id="rId1"/>
  </sheets>
  <definedNames>
    <definedName name="_xlnm.Print_Area" localSheetId="0">'NS_TS_sem I-IV'!$A$1:$J$59</definedName>
  </definedNames>
  <calcPr fullCalcOnLoad="1"/>
</workbook>
</file>

<file path=xl/sharedStrings.xml><?xml version="1.0" encoding="utf-8"?>
<sst xmlns="http://schemas.openxmlformats.org/spreadsheetml/2006/main" count="98" uniqueCount="54">
  <si>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</si>
  <si>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</si>
  <si>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</si>
  <si>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</si>
  <si>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</si>
  <si>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</si>
  <si>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</si>
  <si>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</si>
  <si>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</si>
  <si>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</si>
  <si>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</si>
  <si>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</si>
  <si>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</si>
  <si>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WYDZIAŁ INŻYNIERII PRODUKCJI</t>
  </si>
  <si>
    <t>Seminarium dyplomowe 2</t>
  </si>
  <si>
    <t>Seminarium dyplomowe 1</t>
  </si>
  <si>
    <t>Udział procentowy w całości godzin [%]</t>
  </si>
  <si>
    <t>Gospodarowanie energią w systemach transportowych</t>
  </si>
  <si>
    <t>Systemy teleinformatyczne</t>
  </si>
  <si>
    <t>Diagnostyka pojazdów</t>
  </si>
  <si>
    <t>Przygotowanie pracy magisterskiej i egzamin dyplomowy</t>
  </si>
  <si>
    <t>Ocena i wycena środków transportu</t>
  </si>
  <si>
    <t>Recykling środków transportu</t>
  </si>
  <si>
    <t>Motoryzacyjne zanieczyszczenie środowska</t>
  </si>
  <si>
    <t>SEMESTR IV - 5 zjazdów</t>
  </si>
  <si>
    <t>Ogółem godzin w semestrach 1 - 4</t>
  </si>
  <si>
    <t>Transport wewnętrzzakładowy w przemyśle spożywczym</t>
  </si>
  <si>
    <t>Sterowanie i zarządzanie w transporcie</t>
  </si>
  <si>
    <t xml:space="preserve">Innowacje ekologiczno-energetyczne </t>
  </si>
  <si>
    <t>Transport materiałów i surowców rolniczych</t>
  </si>
  <si>
    <t>Metody utrwalania żywności</t>
  </si>
  <si>
    <t>Systemy automatycznej identyfikacji</t>
  </si>
  <si>
    <t>Zarządzanie jakością w produkcji rolniczej</t>
  </si>
  <si>
    <t>Organizacja gospodarstwa rolniczego</t>
  </si>
  <si>
    <t>Catering i dystrybucja żywności</t>
  </si>
  <si>
    <t>Matematyka stosowana w transporcie</t>
  </si>
  <si>
    <t>Modelowanie procesów transportowych</t>
  </si>
  <si>
    <t>Przedmiot do wyboru 1 - blok F</t>
  </si>
  <si>
    <t>Przedmiot do wyboru 2 - blok H</t>
  </si>
  <si>
    <t>SEMESTR III - blok F</t>
  </si>
  <si>
    <t>SEMESTR IV - blok H</t>
  </si>
  <si>
    <t>Przedmiot humanistyczny 3 - Filozofia</t>
  </si>
  <si>
    <t xml:space="preserve">Niezawodność systemów transportowych </t>
  </si>
  <si>
    <t xml:space="preserve">Napędy hdrauliczne w pojazdach </t>
  </si>
  <si>
    <t>Przedmiot humanistyczny 1 - Zarządzanie zasobami ludzkimi</t>
  </si>
  <si>
    <t>Przedmiot humanistyczny 2 - Marketing</t>
  </si>
  <si>
    <t>Inteligentne systemy transportowe</t>
  </si>
  <si>
    <t>Zarządzanie jakością w transporcie</t>
  </si>
  <si>
    <t xml:space="preserve">Mechanika stosowana </t>
  </si>
  <si>
    <t>SEMESTR I - 8 zjazdów</t>
  </si>
  <si>
    <t>SEMESTR II - 7 zjazdów</t>
  </si>
  <si>
    <t>Język obcy specjalistyczny</t>
  </si>
  <si>
    <t>SEMESTR III - 7 zjazdów</t>
  </si>
  <si>
    <r>
      <t>Kierunek</t>
    </r>
    <r>
      <rPr>
        <b/>
        <sz val="9"/>
        <color indexed="10"/>
        <rFont val="Arial"/>
        <family val="2"/>
      </rPr>
      <t xml:space="preserve"> TRANSPORT I LOGISTYKA</t>
    </r>
    <r>
      <rPr>
        <b/>
        <sz val="9"/>
        <rFont val="Arial"/>
        <family val="2"/>
      </rPr>
      <t xml:space="preserve">, specjalność </t>
    </r>
    <r>
      <rPr>
        <b/>
        <sz val="9"/>
        <color indexed="10"/>
        <rFont val="Arial"/>
        <family val="2"/>
      </rPr>
      <t>TRANSPORT SPECJALISTYCZNY</t>
    </r>
    <r>
      <rPr>
        <b/>
        <sz val="9"/>
        <rFont val="Arial"/>
        <family val="2"/>
      </rPr>
      <t xml:space="preserve">                                                                                         studia niestacjonarne drugiego stopnia.
     Rok akademicki 2018/2019, zatwierdzony uchwałą Rady Wydziału dn. 20.04.2018 r., obowiązuje w semestrze I-IV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</si>
</sst>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4" fillId="0" borderId="0" xfId="53" applyFont="1">
      <alignment/>
      <protection/>
    </xf>
    <xf numFmtId="0" fontId="5" fillId="0" borderId="11" xfId="53" applyFont="1" applyFill="1" applyBorder="1" applyAlignment="1">
      <alignment horizontal="center" vertical="center"/>
      <protection/>
    </xf>
    <xf numFmtId="1" fontId="5" fillId="0" borderId="11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5" fillId="0" borderId="11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5" fillId="0" borderId="11" xfId="0" applyFont="1" applyBorder="1" applyAlignment="1">
      <alignment/>
    </xf>
    <xf numFmtId="1" fontId="8" fillId="33" borderId="11" xfId="53" applyNumberFormat="1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vertical="center"/>
      <protection/>
    </xf>
    <xf numFmtId="1" fontId="3" fillId="33" borderId="12" xfId="53" applyNumberFormat="1" applyFont="1" applyFill="1" applyBorder="1" applyAlignment="1">
      <alignment horizontal="center" vertical="center" wrapText="1"/>
      <protection/>
    </xf>
    <xf numFmtId="164" fontId="3" fillId="33" borderId="12" xfId="65" applyFont="1" applyFill="1" applyBorder="1" applyAlignment="1" applyProtection="1">
      <alignment horizontal="center" vertical="center" textRotation="90" wrapText="1"/>
      <protection/>
    </xf>
    <xf numFmtId="164" fontId="3" fillId="33" borderId="12" xfId="65" applyFont="1" applyFill="1" applyBorder="1" applyAlignment="1" applyProtection="1">
      <alignment horizontal="center" vertical="center" textRotation="90"/>
      <protection/>
    </xf>
    <xf numFmtId="49" fontId="3" fillId="33" borderId="12" xfId="65" applyNumberFormat="1" applyFont="1" applyFill="1" applyBorder="1" applyAlignment="1" applyProtection="1">
      <alignment horizontal="center" vertical="center" textRotation="90" wrapText="1"/>
      <protection/>
    </xf>
    <xf numFmtId="1" fontId="5" fillId="0" borderId="13" xfId="53" applyNumberFormat="1" applyFont="1" applyFill="1" applyBorder="1" applyAlignment="1">
      <alignment horizontal="center" vertical="center"/>
      <protection/>
    </xf>
    <xf numFmtId="1" fontId="5" fillId="0" borderId="14" xfId="0" applyNumberFormat="1" applyFont="1" applyBorder="1" applyAlignment="1">
      <alignment horizontal="center"/>
    </xf>
    <xf numFmtId="0" fontId="0" fillId="0" borderId="0" xfId="53" applyFont="1" applyAlignment="1">
      <alignment horizontal="center"/>
      <protection/>
    </xf>
    <xf numFmtId="1" fontId="5" fillId="0" borderId="14" xfId="53" applyNumberFormat="1" applyFont="1" applyFill="1" applyBorder="1" applyAlignment="1">
      <alignment horizontal="center" vertical="center"/>
      <protection/>
    </xf>
    <xf numFmtId="0" fontId="5" fillId="0" borderId="13" xfId="53" applyNumberFormat="1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vertical="center"/>
      <protection/>
    </xf>
    <xf numFmtId="1" fontId="5" fillId="0" borderId="16" xfId="53" applyNumberFormat="1" applyFont="1" applyFill="1" applyBorder="1" applyAlignment="1">
      <alignment horizontal="center" vertical="center"/>
      <protection/>
    </xf>
    <xf numFmtId="0" fontId="8" fillId="33" borderId="11" xfId="53" applyFont="1" applyFill="1" applyBorder="1" applyAlignment="1">
      <alignment horizontal="center" vertical="center"/>
      <protection/>
    </xf>
    <xf numFmtId="0" fontId="4" fillId="0" borderId="17" xfId="53" applyFont="1" applyFill="1" applyBorder="1" applyAlignment="1">
      <alignment vertical="center"/>
      <protection/>
    </xf>
    <xf numFmtId="0" fontId="2" fillId="0" borderId="0" xfId="53" applyFont="1" applyFill="1" applyAlignment="1">
      <alignment horizontal="left"/>
      <protection/>
    </xf>
    <xf numFmtId="0" fontId="3" fillId="0" borderId="12" xfId="53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0" fillId="0" borderId="0" xfId="53" applyFont="1">
      <alignment/>
      <protection/>
    </xf>
    <xf numFmtId="1" fontId="0" fillId="0" borderId="0" xfId="53" applyNumberFormat="1" applyFont="1">
      <alignment/>
      <protection/>
    </xf>
    <xf numFmtId="0" fontId="5" fillId="0" borderId="18" xfId="0" applyFont="1" applyBorder="1" applyAlignment="1">
      <alignment horizontal="center" vertical="center"/>
    </xf>
    <xf numFmtId="0" fontId="4" fillId="33" borderId="19" xfId="53" applyFont="1" applyFill="1" applyBorder="1" applyAlignment="1">
      <alignment horizontal="right" vertical="center"/>
      <protection/>
    </xf>
    <xf numFmtId="0" fontId="4" fillId="0" borderId="20" xfId="53" applyFont="1" applyFill="1" applyBorder="1" applyAlignment="1">
      <alignment vertical="center"/>
      <protection/>
    </xf>
    <xf numFmtId="0" fontId="4" fillId="0" borderId="21" xfId="53" applyFont="1" applyFill="1" applyBorder="1" applyAlignment="1">
      <alignment vertical="center"/>
      <protection/>
    </xf>
    <xf numFmtId="0" fontId="4" fillId="0" borderId="16" xfId="53" applyFont="1" applyFill="1" applyBorder="1" applyAlignment="1">
      <alignment vertical="center"/>
      <protection/>
    </xf>
    <xf numFmtId="0" fontId="4" fillId="0" borderId="14" xfId="53" applyFont="1" applyFill="1" applyBorder="1" applyAlignment="1">
      <alignment vertical="center"/>
      <protection/>
    </xf>
    <xf numFmtId="0" fontId="4" fillId="33" borderId="11" xfId="53" applyFont="1" applyFill="1" applyBorder="1" applyAlignment="1">
      <alignment horizontal="right" vertical="center"/>
      <protection/>
    </xf>
    <xf numFmtId="0" fontId="2" fillId="0" borderId="0" xfId="53" applyFont="1" applyBorder="1" applyAlignment="1">
      <alignment/>
      <protection/>
    </xf>
    <xf numFmtId="1" fontId="6" fillId="0" borderId="0" xfId="53" applyNumberFormat="1" applyFont="1" applyFill="1">
      <alignment/>
      <protection/>
    </xf>
    <xf numFmtId="1" fontId="11" fillId="0" borderId="0" xfId="53" applyNumberFormat="1" applyFont="1" applyFill="1" applyBorder="1" applyAlignment="1">
      <alignment horizontal="center"/>
      <protection/>
    </xf>
    <xf numFmtId="9" fontId="12" fillId="0" borderId="0" xfId="53" applyNumberFormat="1" applyFont="1" applyFill="1" applyBorder="1" applyAlignment="1">
      <alignment horizontal="center"/>
      <protection/>
    </xf>
    <xf numFmtId="1" fontId="12" fillId="0" borderId="0" xfId="53" applyNumberFormat="1" applyFont="1" applyFill="1" applyBorder="1" applyAlignment="1">
      <alignment horizontal="center"/>
      <protection/>
    </xf>
    <xf numFmtId="165" fontId="11" fillId="0" borderId="0" xfId="53" applyNumberFormat="1" applyFont="1" applyFill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1" fontId="5" fillId="0" borderId="21" xfId="53" applyNumberFormat="1" applyFont="1" applyFill="1" applyBorder="1" applyAlignment="1">
      <alignment horizontal="center" vertical="center"/>
      <protection/>
    </xf>
    <xf numFmtId="0" fontId="4" fillId="33" borderId="16" xfId="53" applyFont="1" applyFill="1" applyBorder="1" applyAlignment="1">
      <alignment horizontal="right" vertical="center"/>
      <protection/>
    </xf>
    <xf numFmtId="0" fontId="9" fillId="33" borderId="16" xfId="53" applyFont="1" applyFill="1" applyBorder="1" applyAlignment="1">
      <alignment vertical="center"/>
      <protection/>
    </xf>
    <xf numFmtId="1" fontId="11" fillId="0" borderId="16" xfId="53" applyNumberFormat="1" applyFont="1" applyFill="1" applyBorder="1" applyAlignment="1">
      <alignment horizontal="left" vertical="center"/>
      <protection/>
    </xf>
    <xf numFmtId="0" fontId="5" fillId="0" borderId="18" xfId="53" applyFont="1" applyFill="1" applyBorder="1" applyAlignment="1">
      <alignment horizontal="center" vertical="center"/>
      <protection/>
    </xf>
    <xf numFmtId="1" fontId="8" fillId="33" borderId="13" xfId="53" applyNumberFormat="1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center"/>
      <protection/>
    </xf>
    <xf numFmtId="1" fontId="8" fillId="0" borderId="13" xfId="53" applyNumberFormat="1" applyFont="1" applyFill="1" applyBorder="1" applyAlignment="1">
      <alignment horizontal="center" vertical="center"/>
      <protection/>
    </xf>
    <xf numFmtId="1" fontId="10" fillId="0" borderId="13" xfId="53" applyNumberFormat="1" applyFont="1" applyFill="1" applyBorder="1" applyAlignment="1">
      <alignment horizontal="center" vertical="center"/>
      <protection/>
    </xf>
    <xf numFmtId="1" fontId="6" fillId="0" borderId="13" xfId="53" applyNumberFormat="1" applyFont="1" applyFill="1" applyBorder="1" applyAlignment="1">
      <alignment vertical="center"/>
      <protection/>
    </xf>
    <xf numFmtId="1" fontId="12" fillId="0" borderId="13" xfId="53" applyNumberFormat="1" applyFont="1" applyFill="1" applyBorder="1" applyAlignment="1">
      <alignment horizontal="center" vertical="center"/>
      <protection/>
    </xf>
    <xf numFmtId="1" fontId="4" fillId="0" borderId="13" xfId="53" applyNumberFormat="1" applyFont="1" applyBorder="1" applyAlignment="1">
      <alignment horizontal="center" vertical="center"/>
      <protection/>
    </xf>
    <xf numFmtId="165" fontId="8" fillId="0" borderId="13" xfId="53" applyNumberFormat="1" applyFont="1" applyFill="1" applyBorder="1" applyAlignment="1">
      <alignment horizontal="center" vertical="center"/>
      <protection/>
    </xf>
    <xf numFmtId="0" fontId="0" fillId="0" borderId="13" xfId="53" applyFont="1" applyFill="1" applyBorder="1" applyAlignment="1">
      <alignment horizontal="center" vertical="center"/>
      <protection/>
    </xf>
    <xf numFmtId="1" fontId="5" fillId="0" borderId="21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3" xfId="53" applyFont="1" applyFill="1" applyBorder="1" applyAlignment="1">
      <alignment horizontal="center" vertical="center"/>
      <protection/>
    </xf>
    <xf numFmtId="0" fontId="52" fillId="0" borderId="0" xfId="53" applyFont="1" applyFill="1">
      <alignment/>
      <protection/>
    </xf>
    <xf numFmtId="1" fontId="5" fillId="0" borderId="2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53" applyFont="1" applyFill="1" applyBorder="1" applyAlignment="1">
      <alignment horizontal="left" vertical="center"/>
      <protection/>
    </xf>
    <xf numFmtId="0" fontId="11" fillId="0" borderId="0" xfId="53" applyFont="1" applyAlignment="1">
      <alignment horizontal="center"/>
      <protection/>
    </xf>
    <xf numFmtId="1" fontId="11" fillId="0" borderId="0" xfId="53" applyNumberFormat="1" applyFont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horizontal="left" vertical="center"/>
      <protection/>
    </xf>
    <xf numFmtId="0" fontId="13" fillId="0" borderId="0" xfId="53" applyFont="1" applyBorder="1" applyAlignment="1">
      <alignment horizontal="center"/>
      <protection/>
    </xf>
    <xf numFmtId="0" fontId="11" fillId="0" borderId="0" xfId="53" applyFont="1" applyFill="1" applyAlignment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view="pageBreakPreview" zoomScaleSheetLayoutView="100" zoomScalePageLayoutView="0" workbookViewId="0" topLeftCell="A1">
      <selection activeCell="A45" sqref="A45:J45"/>
    </sheetView>
  </sheetViews>
  <sheetFormatPr defaultColWidth="13.00390625" defaultRowHeight="12.75"/>
  <cols>
    <col min="1" max="1" width="40.7109375" style="1" customWidth="1"/>
    <col min="2" max="2" width="6.28125" style="48" customWidth="1"/>
    <col min="3" max="9" width="6.28125" style="2" customWidth="1"/>
    <col min="10" max="10" width="6.28125" style="3" customWidth="1"/>
    <col min="11" max="11" width="13.00390625" style="26" customWidth="1"/>
    <col min="12" max="12" width="13.00390625" style="47" customWidth="1"/>
    <col min="13" max="14" width="13.00390625" style="26" customWidth="1"/>
    <col min="15" max="16384" width="13.00390625" style="47" customWidth="1"/>
  </cols>
  <sheetData>
    <row r="1" spans="1:10" ht="12.75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48" customHeight="1">
      <c r="A2" s="86" t="s">
        <v>53</v>
      </c>
      <c r="B2" s="86"/>
      <c r="C2" s="86"/>
      <c r="D2" s="86"/>
      <c r="E2" s="86"/>
      <c r="F2" s="86"/>
      <c r="G2" s="86"/>
      <c r="H2" s="86"/>
      <c r="I2" s="86"/>
      <c r="J2" s="86"/>
    </row>
    <row r="3" spans="10:14" ht="12.75">
      <c r="J3" s="4"/>
      <c r="K3" s="47"/>
      <c r="M3" s="47"/>
      <c r="N3" s="47"/>
    </row>
    <row r="4" spans="1:10" s="5" customFormat="1" ht="84" customHeight="1">
      <c r="A4" s="19" t="s">
        <v>0</v>
      </c>
      <c r="B4" s="20" t="s">
        <v>1</v>
      </c>
      <c r="C4" s="21" t="s">
        <v>2</v>
      </c>
      <c r="D4" s="21" t="s">
        <v>3</v>
      </c>
      <c r="E4" s="22" t="s">
        <v>4</v>
      </c>
      <c r="F4" s="23" t="s">
        <v>5</v>
      </c>
      <c r="G4" s="23" t="s">
        <v>6</v>
      </c>
      <c r="H4" s="21" t="s">
        <v>7</v>
      </c>
      <c r="I4" s="22" t="s">
        <v>8</v>
      </c>
      <c r="J4" s="22" t="s">
        <v>9</v>
      </c>
    </row>
    <row r="5" spans="1:10" s="5" customFormat="1" ht="12.75" customHeight="1">
      <c r="A5" s="87" t="s">
        <v>49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s="81" customFormat="1" ht="12" customHeight="1">
      <c r="A6" s="36" t="s">
        <v>44</v>
      </c>
      <c r="B6" s="39">
        <v>2</v>
      </c>
      <c r="C6" s="6" t="s">
        <v>11</v>
      </c>
      <c r="D6" s="30">
        <f aca="true" t="shared" si="0" ref="D6:D12">SUM(E6:H6)</f>
        <v>18</v>
      </c>
      <c r="E6" s="45">
        <v>18</v>
      </c>
      <c r="F6" s="45"/>
      <c r="G6" s="45"/>
      <c r="H6" s="24"/>
      <c r="I6" s="7">
        <f aca="true" t="shared" si="1" ref="I6:I12">(E6/8)</f>
        <v>2.25</v>
      </c>
      <c r="J6" s="7">
        <f aca="true" t="shared" si="2" ref="J6:J12">((F6+G6+H6)/8)</f>
        <v>0</v>
      </c>
    </row>
    <row r="7" spans="1:10" s="10" customFormat="1" ht="12" customHeight="1">
      <c r="A7" s="36" t="s">
        <v>35</v>
      </c>
      <c r="B7" s="39">
        <v>3</v>
      </c>
      <c r="C7" s="6" t="s">
        <v>11</v>
      </c>
      <c r="D7" s="30">
        <f t="shared" si="0"/>
        <v>27</v>
      </c>
      <c r="E7" s="44">
        <v>9</v>
      </c>
      <c r="F7" s="44">
        <v>6</v>
      </c>
      <c r="G7" s="44">
        <v>12</v>
      </c>
      <c r="H7" s="7"/>
      <c r="I7" s="7">
        <f t="shared" si="1"/>
        <v>1.125</v>
      </c>
      <c r="J7" s="7">
        <f t="shared" si="2"/>
        <v>2.25</v>
      </c>
    </row>
    <row r="8" spans="1:10" s="81" customFormat="1" ht="12" customHeight="1">
      <c r="A8" s="36" t="s">
        <v>48</v>
      </c>
      <c r="B8" s="39">
        <v>3</v>
      </c>
      <c r="C8" s="6" t="s">
        <v>11</v>
      </c>
      <c r="D8" s="30">
        <f t="shared" si="0"/>
        <v>18</v>
      </c>
      <c r="E8" s="37">
        <v>9</v>
      </c>
      <c r="F8" s="37"/>
      <c r="G8" s="37">
        <v>9</v>
      </c>
      <c r="H8" s="7"/>
      <c r="I8" s="7">
        <f t="shared" si="1"/>
        <v>1.125</v>
      </c>
      <c r="J8" s="7">
        <f t="shared" si="2"/>
        <v>1.125</v>
      </c>
    </row>
    <row r="9" spans="1:10" s="10" customFormat="1" ht="12" customHeight="1">
      <c r="A9" s="36" t="s">
        <v>36</v>
      </c>
      <c r="B9" s="43">
        <v>4</v>
      </c>
      <c r="C9" s="6" t="s">
        <v>10</v>
      </c>
      <c r="D9" s="30">
        <f t="shared" si="0"/>
        <v>27</v>
      </c>
      <c r="E9" s="37">
        <v>9</v>
      </c>
      <c r="F9" s="49">
        <v>6</v>
      </c>
      <c r="G9" s="49">
        <v>12</v>
      </c>
      <c r="H9" s="7"/>
      <c r="I9" s="7">
        <f t="shared" si="1"/>
        <v>1.125</v>
      </c>
      <c r="J9" s="7">
        <f t="shared" si="2"/>
        <v>2.25</v>
      </c>
    </row>
    <row r="10" spans="1:10" s="10" customFormat="1" ht="12" customHeight="1">
      <c r="A10" s="36" t="s">
        <v>17</v>
      </c>
      <c r="B10" s="39">
        <v>4</v>
      </c>
      <c r="C10" s="6" t="s">
        <v>10</v>
      </c>
      <c r="D10" s="30">
        <f t="shared" si="0"/>
        <v>27</v>
      </c>
      <c r="E10" s="37">
        <v>9</v>
      </c>
      <c r="F10" s="49">
        <v>6</v>
      </c>
      <c r="G10" s="49">
        <v>12</v>
      </c>
      <c r="H10" s="7"/>
      <c r="I10" s="7">
        <f t="shared" si="1"/>
        <v>1.125</v>
      </c>
      <c r="J10" s="7">
        <f t="shared" si="2"/>
        <v>2.25</v>
      </c>
    </row>
    <row r="11" spans="1:10" s="10" customFormat="1" ht="12" customHeight="1">
      <c r="A11" s="36" t="s">
        <v>18</v>
      </c>
      <c r="B11" s="38">
        <v>3</v>
      </c>
      <c r="C11" s="6" t="s">
        <v>11</v>
      </c>
      <c r="D11" s="30">
        <f t="shared" si="0"/>
        <v>18</v>
      </c>
      <c r="E11" s="37">
        <v>9</v>
      </c>
      <c r="F11" s="7">
        <v>3</v>
      </c>
      <c r="G11" s="12">
        <v>6</v>
      </c>
      <c r="H11" s="7"/>
      <c r="I11" s="7">
        <f t="shared" si="1"/>
        <v>1.125</v>
      </c>
      <c r="J11" s="7">
        <f t="shared" si="2"/>
        <v>1.125</v>
      </c>
    </row>
    <row r="12" spans="1:10" s="10" customFormat="1" ht="12" customHeight="1">
      <c r="A12" s="36" t="s">
        <v>29</v>
      </c>
      <c r="B12" s="38">
        <v>4</v>
      </c>
      <c r="C12" s="6" t="s">
        <v>10</v>
      </c>
      <c r="D12" s="30">
        <f t="shared" si="0"/>
        <v>18</v>
      </c>
      <c r="E12" s="37">
        <v>9</v>
      </c>
      <c r="F12" s="7">
        <v>3</v>
      </c>
      <c r="G12" s="12">
        <v>6</v>
      </c>
      <c r="H12" s="7"/>
      <c r="I12" s="7">
        <f t="shared" si="1"/>
        <v>1.125</v>
      </c>
      <c r="J12" s="7">
        <f t="shared" si="2"/>
        <v>1.125</v>
      </c>
    </row>
    <row r="13" spans="1:10" s="10" customFormat="1" ht="12" customHeight="1">
      <c r="A13" s="50" t="s">
        <v>12</v>
      </c>
      <c r="B13" s="18">
        <f>SUM(B6:B12)</f>
        <v>23</v>
      </c>
      <c r="C13" s="31">
        <f>COUNTIF(C6:C12,"e")</f>
        <v>3</v>
      </c>
      <c r="D13" s="18">
        <f aca="true" t="shared" si="3" ref="D13:J13">SUM(D6:D12)</f>
        <v>153</v>
      </c>
      <c r="E13" s="18">
        <f t="shared" si="3"/>
        <v>72</v>
      </c>
      <c r="F13" s="18">
        <f t="shared" si="3"/>
        <v>24</v>
      </c>
      <c r="G13" s="18">
        <f t="shared" si="3"/>
        <v>57</v>
      </c>
      <c r="H13" s="18">
        <f t="shared" si="3"/>
        <v>0</v>
      </c>
      <c r="I13" s="18">
        <f t="shared" si="3"/>
        <v>9</v>
      </c>
      <c r="J13" s="18">
        <f t="shared" si="3"/>
        <v>10.125</v>
      </c>
    </row>
    <row r="14" spans="1:10" s="10" customFormat="1" ht="12" customHeight="1">
      <c r="A14" s="51" t="s">
        <v>50</v>
      </c>
      <c r="B14" s="32"/>
      <c r="C14" s="32"/>
      <c r="D14" s="32"/>
      <c r="E14" s="32"/>
      <c r="F14" s="32"/>
      <c r="G14" s="32"/>
      <c r="H14" s="32"/>
      <c r="I14" s="32"/>
      <c r="J14" s="52"/>
    </row>
    <row r="15" spans="1:10" s="10" customFormat="1" ht="12" customHeight="1">
      <c r="A15" s="36" t="s">
        <v>51</v>
      </c>
      <c r="B15" s="39">
        <v>2</v>
      </c>
      <c r="C15" s="6" t="s">
        <v>10</v>
      </c>
      <c r="D15" s="30">
        <f>SUM(E15:H15)</f>
        <v>18</v>
      </c>
      <c r="E15" s="45"/>
      <c r="F15" s="45"/>
      <c r="G15" s="45">
        <v>18</v>
      </c>
      <c r="H15" s="27"/>
      <c r="I15" s="7">
        <f>E15/7</f>
        <v>0</v>
      </c>
      <c r="J15" s="7">
        <f>(F15+G15+H15)/7</f>
        <v>2.5714285714285716</v>
      </c>
    </row>
    <row r="16" spans="1:10" s="81" customFormat="1" ht="12" customHeight="1">
      <c r="A16" s="36" t="s">
        <v>45</v>
      </c>
      <c r="B16" s="39">
        <v>2</v>
      </c>
      <c r="C16" s="6" t="s">
        <v>11</v>
      </c>
      <c r="D16" s="30">
        <f aca="true" t="shared" si="4" ref="D16:D21">SUM(E16:H16)</f>
        <v>18</v>
      </c>
      <c r="E16" s="37">
        <v>18</v>
      </c>
      <c r="F16" s="37"/>
      <c r="G16" s="37"/>
      <c r="H16" s="7"/>
      <c r="I16" s="7">
        <f aca="true" t="shared" si="5" ref="I16:I21">E16/7</f>
        <v>2.5714285714285716</v>
      </c>
      <c r="J16" s="7">
        <f aca="true" t="shared" si="6" ref="J16:J21">(F16+G16+H16)/7</f>
        <v>0</v>
      </c>
    </row>
    <row r="17" spans="1:10" s="10" customFormat="1" ht="12" customHeight="1">
      <c r="A17" s="40" t="s">
        <v>43</v>
      </c>
      <c r="B17" s="38">
        <v>4</v>
      </c>
      <c r="C17" s="6" t="s">
        <v>10</v>
      </c>
      <c r="D17" s="30">
        <f t="shared" si="4"/>
        <v>27</v>
      </c>
      <c r="E17" s="37">
        <v>9</v>
      </c>
      <c r="F17" s="49">
        <v>6</v>
      </c>
      <c r="G17" s="49">
        <v>12</v>
      </c>
      <c r="H17" s="7"/>
      <c r="I17" s="7">
        <f t="shared" si="5"/>
        <v>1.2857142857142858</v>
      </c>
      <c r="J17" s="7">
        <f t="shared" si="6"/>
        <v>2.5714285714285716</v>
      </c>
    </row>
    <row r="18" spans="1:10" s="10" customFormat="1" ht="12" customHeight="1">
      <c r="A18" s="41" t="s">
        <v>28</v>
      </c>
      <c r="B18" s="38">
        <v>3</v>
      </c>
      <c r="C18" s="6" t="s">
        <v>11</v>
      </c>
      <c r="D18" s="30">
        <f t="shared" si="4"/>
        <v>18</v>
      </c>
      <c r="E18" s="37">
        <v>9</v>
      </c>
      <c r="F18" s="49">
        <v>3</v>
      </c>
      <c r="G18" s="49">
        <v>6</v>
      </c>
      <c r="H18" s="27"/>
      <c r="I18" s="7">
        <f t="shared" si="5"/>
        <v>1.2857142857142858</v>
      </c>
      <c r="J18" s="7">
        <f t="shared" si="6"/>
        <v>1.2857142857142858</v>
      </c>
    </row>
    <row r="19" spans="1:10" s="11" customFormat="1" ht="12" customHeight="1">
      <c r="A19" s="36" t="s">
        <v>46</v>
      </c>
      <c r="B19" s="38">
        <v>3</v>
      </c>
      <c r="C19" s="6" t="s">
        <v>11</v>
      </c>
      <c r="D19" s="30">
        <f t="shared" si="4"/>
        <v>18</v>
      </c>
      <c r="E19" s="37">
        <v>9</v>
      </c>
      <c r="F19" s="49">
        <v>3</v>
      </c>
      <c r="G19" s="49">
        <v>6</v>
      </c>
      <c r="H19" s="27"/>
      <c r="I19" s="7">
        <f t="shared" si="5"/>
        <v>1.2857142857142858</v>
      </c>
      <c r="J19" s="7">
        <f t="shared" si="6"/>
        <v>1.2857142857142858</v>
      </c>
    </row>
    <row r="20" spans="1:10" s="10" customFormat="1" ht="12" customHeight="1">
      <c r="A20" s="36" t="s">
        <v>27</v>
      </c>
      <c r="B20" s="42">
        <v>3</v>
      </c>
      <c r="C20" s="6" t="s">
        <v>11</v>
      </c>
      <c r="D20" s="30">
        <f t="shared" si="4"/>
        <v>18</v>
      </c>
      <c r="E20" s="37">
        <v>9</v>
      </c>
      <c r="F20" s="49">
        <v>3</v>
      </c>
      <c r="G20" s="49">
        <v>6</v>
      </c>
      <c r="H20" s="27"/>
      <c r="I20" s="7">
        <f t="shared" si="5"/>
        <v>1.2857142857142858</v>
      </c>
      <c r="J20" s="7">
        <f t="shared" si="6"/>
        <v>1.2857142857142858</v>
      </c>
    </row>
    <row r="21" spans="1:10" s="10" customFormat="1" ht="12" customHeight="1">
      <c r="A21" s="41" t="s">
        <v>34</v>
      </c>
      <c r="B21" s="42">
        <v>4</v>
      </c>
      <c r="C21" s="6" t="s">
        <v>11</v>
      </c>
      <c r="D21" s="30">
        <f t="shared" si="4"/>
        <v>27</v>
      </c>
      <c r="E21" s="37">
        <v>9</v>
      </c>
      <c r="F21" s="49">
        <v>6</v>
      </c>
      <c r="G21" s="49">
        <v>12</v>
      </c>
      <c r="H21" s="27"/>
      <c r="I21" s="7">
        <f t="shared" si="5"/>
        <v>1.2857142857142858</v>
      </c>
      <c r="J21" s="7">
        <f t="shared" si="6"/>
        <v>2.5714285714285716</v>
      </c>
    </row>
    <row r="22" spans="1:10" s="10" customFormat="1" ht="12" customHeight="1">
      <c r="A22" s="50" t="s">
        <v>12</v>
      </c>
      <c r="B22" s="18">
        <f>SUM(B15:B21)</f>
        <v>21</v>
      </c>
      <c r="C22" s="31">
        <f>COUNTIF(C15:C21,"e")</f>
        <v>2</v>
      </c>
      <c r="D22" s="18">
        <f aca="true" t="shared" si="7" ref="D22:J22">SUM(D15:D21)</f>
        <v>144</v>
      </c>
      <c r="E22" s="18">
        <f t="shared" si="7"/>
        <v>63</v>
      </c>
      <c r="F22" s="18">
        <f t="shared" si="7"/>
        <v>21</v>
      </c>
      <c r="G22" s="18">
        <f t="shared" si="7"/>
        <v>60</v>
      </c>
      <c r="H22" s="18">
        <f t="shared" si="7"/>
        <v>0</v>
      </c>
      <c r="I22" s="18">
        <f t="shared" si="7"/>
        <v>9</v>
      </c>
      <c r="J22" s="18">
        <f t="shared" si="7"/>
        <v>11.571428571428571</v>
      </c>
    </row>
    <row r="23" spans="1:10" s="10" customFormat="1" ht="12" customHeight="1">
      <c r="A23" s="53" t="s">
        <v>52</v>
      </c>
      <c r="B23" s="29"/>
      <c r="C23" s="29"/>
      <c r="D23" s="29"/>
      <c r="E23" s="29"/>
      <c r="F23" s="29"/>
      <c r="G23" s="29"/>
      <c r="H23" s="29"/>
      <c r="I23" s="29"/>
      <c r="J23" s="54"/>
    </row>
    <row r="24" spans="1:10" s="10" customFormat="1" ht="12" customHeight="1">
      <c r="A24" s="40" t="s">
        <v>37</v>
      </c>
      <c r="B24" s="38">
        <v>2</v>
      </c>
      <c r="C24" s="6" t="s">
        <v>11</v>
      </c>
      <c r="D24" s="7">
        <f>SUM(E24:H24)</f>
        <v>18</v>
      </c>
      <c r="E24" s="7">
        <v>9</v>
      </c>
      <c r="F24" s="7">
        <v>3</v>
      </c>
      <c r="G24" s="12">
        <v>6</v>
      </c>
      <c r="H24" s="7"/>
      <c r="I24" s="7">
        <f aca="true" t="shared" si="8" ref="I24:I30">E24/7</f>
        <v>1.2857142857142858</v>
      </c>
      <c r="J24" s="7">
        <f aca="true" t="shared" si="9" ref="J24:J30">(F24+G24+H24)/7</f>
        <v>1.2857142857142858</v>
      </c>
    </row>
    <row r="25" spans="1:10" s="10" customFormat="1" ht="12" customHeight="1">
      <c r="A25" s="36" t="s">
        <v>42</v>
      </c>
      <c r="B25" s="43">
        <v>4</v>
      </c>
      <c r="C25" s="6" t="s">
        <v>10</v>
      </c>
      <c r="D25" s="30">
        <f aca="true" t="shared" si="10" ref="D25:D30">SUM(E25:H25)</f>
        <v>27</v>
      </c>
      <c r="E25" s="37">
        <v>9</v>
      </c>
      <c r="F25" s="49">
        <v>6</v>
      </c>
      <c r="G25" s="49">
        <v>12</v>
      </c>
      <c r="H25" s="7"/>
      <c r="I25" s="7">
        <f t="shared" si="8"/>
        <v>1.2857142857142858</v>
      </c>
      <c r="J25" s="7">
        <f t="shared" si="9"/>
        <v>2.5714285714285716</v>
      </c>
    </row>
    <row r="26" spans="1:10" s="81" customFormat="1" ht="12" customHeight="1">
      <c r="A26" s="40" t="s">
        <v>47</v>
      </c>
      <c r="B26" s="46">
        <v>2</v>
      </c>
      <c r="C26" s="6" t="s">
        <v>11</v>
      </c>
      <c r="D26" s="7">
        <f t="shared" si="10"/>
        <v>18</v>
      </c>
      <c r="E26" s="37">
        <v>9</v>
      </c>
      <c r="F26" s="37"/>
      <c r="G26" s="37">
        <v>9</v>
      </c>
      <c r="H26" s="7"/>
      <c r="I26" s="7">
        <f t="shared" si="8"/>
        <v>1.2857142857142858</v>
      </c>
      <c r="J26" s="7">
        <f t="shared" si="9"/>
        <v>1.2857142857142858</v>
      </c>
    </row>
    <row r="27" spans="1:11" s="10" customFormat="1" ht="12" customHeight="1">
      <c r="A27" s="41" t="s">
        <v>23</v>
      </c>
      <c r="B27" s="42">
        <v>4</v>
      </c>
      <c r="C27" s="6" t="s">
        <v>11</v>
      </c>
      <c r="D27" s="7">
        <f t="shared" si="10"/>
        <v>27</v>
      </c>
      <c r="E27" s="37">
        <v>9</v>
      </c>
      <c r="F27" s="49">
        <v>6</v>
      </c>
      <c r="G27" s="49">
        <v>12</v>
      </c>
      <c r="H27" s="27"/>
      <c r="I27" s="7">
        <f t="shared" si="8"/>
        <v>1.2857142857142858</v>
      </c>
      <c r="J27" s="7">
        <f t="shared" si="9"/>
        <v>2.5714285714285716</v>
      </c>
      <c r="K27" s="17"/>
    </row>
    <row r="28" spans="1:10" s="10" customFormat="1" ht="12" customHeight="1">
      <c r="A28" s="41" t="s">
        <v>22</v>
      </c>
      <c r="B28" s="39">
        <v>4</v>
      </c>
      <c r="C28" s="6" t="s">
        <v>10</v>
      </c>
      <c r="D28" s="7">
        <f t="shared" si="10"/>
        <v>27</v>
      </c>
      <c r="E28" s="37">
        <v>9</v>
      </c>
      <c r="F28" s="49">
        <v>6</v>
      </c>
      <c r="G28" s="49">
        <v>12</v>
      </c>
      <c r="H28" s="7"/>
      <c r="I28" s="7">
        <f t="shared" si="8"/>
        <v>1.2857142857142858</v>
      </c>
      <c r="J28" s="7">
        <f t="shared" si="9"/>
        <v>2.5714285714285716</v>
      </c>
    </row>
    <row r="29" spans="1:10" s="10" customFormat="1" ht="12" customHeight="1">
      <c r="A29" s="41" t="s">
        <v>26</v>
      </c>
      <c r="B29" s="42">
        <v>3</v>
      </c>
      <c r="C29" s="6" t="s">
        <v>11</v>
      </c>
      <c r="D29" s="7">
        <f t="shared" si="10"/>
        <v>18</v>
      </c>
      <c r="E29" s="37">
        <v>9</v>
      </c>
      <c r="F29" s="49"/>
      <c r="G29" s="49">
        <v>9</v>
      </c>
      <c r="H29" s="27"/>
      <c r="I29" s="7">
        <f t="shared" si="8"/>
        <v>1.2857142857142858</v>
      </c>
      <c r="J29" s="7">
        <f t="shared" si="9"/>
        <v>1.2857142857142858</v>
      </c>
    </row>
    <row r="30" spans="1:10" s="10" customFormat="1" ht="12" customHeight="1">
      <c r="A30" s="36" t="s">
        <v>15</v>
      </c>
      <c r="B30" s="39">
        <v>1</v>
      </c>
      <c r="C30" s="6" t="s">
        <v>11</v>
      </c>
      <c r="D30" s="7">
        <f t="shared" si="10"/>
        <v>9</v>
      </c>
      <c r="E30" s="7"/>
      <c r="F30" s="7"/>
      <c r="G30" s="12">
        <v>9</v>
      </c>
      <c r="H30" s="7"/>
      <c r="I30" s="7">
        <f t="shared" si="8"/>
        <v>0</v>
      </c>
      <c r="J30" s="7">
        <f t="shared" si="9"/>
        <v>1.2857142857142858</v>
      </c>
    </row>
    <row r="31" spans="1:10" s="10" customFormat="1" ht="12" customHeight="1">
      <c r="A31" s="55" t="s">
        <v>12</v>
      </c>
      <c r="B31" s="18">
        <f>SUM(B24:B30)</f>
        <v>20</v>
      </c>
      <c r="C31" s="31">
        <f>COUNTIF(C24:C30,"e")</f>
        <v>2</v>
      </c>
      <c r="D31" s="18">
        <f>SUM(D24:D30)</f>
        <v>144</v>
      </c>
      <c r="E31" s="18">
        <f>SUM(E24:E30)</f>
        <v>54</v>
      </c>
      <c r="F31" s="18">
        <f>SUM(F24:F30)</f>
        <v>21</v>
      </c>
      <c r="G31" s="18">
        <f>SUM(G24:G30)</f>
        <v>69</v>
      </c>
      <c r="H31" s="18">
        <v>0</v>
      </c>
      <c r="I31" s="18">
        <f>SUM(I24:I30)</f>
        <v>7.714285714285714</v>
      </c>
      <c r="J31" s="18">
        <f>SUM(J24:J30)</f>
        <v>12.85714285714286</v>
      </c>
    </row>
    <row r="32" spans="1:10" s="10" customFormat="1" ht="12" customHeight="1">
      <c r="A32" s="53" t="s">
        <v>24</v>
      </c>
      <c r="B32" s="29"/>
      <c r="C32" s="29"/>
      <c r="D32" s="29"/>
      <c r="E32" s="29"/>
      <c r="F32" s="29"/>
      <c r="G32" s="29"/>
      <c r="H32" s="29"/>
      <c r="I32" s="29"/>
      <c r="J32" s="54"/>
    </row>
    <row r="33" spans="1:10" s="10" customFormat="1" ht="12" customHeight="1">
      <c r="A33" s="40" t="s">
        <v>38</v>
      </c>
      <c r="B33" s="38">
        <v>2</v>
      </c>
      <c r="C33" s="6" t="s">
        <v>11</v>
      </c>
      <c r="D33" s="7">
        <f aca="true" t="shared" si="11" ref="D33:D38">SUM(E33:H33)</f>
        <v>18</v>
      </c>
      <c r="E33" s="7">
        <v>9</v>
      </c>
      <c r="F33" s="7">
        <v>3</v>
      </c>
      <c r="G33" s="12">
        <v>6</v>
      </c>
      <c r="H33" s="7"/>
      <c r="I33" s="7">
        <f aca="true" t="shared" si="12" ref="I33:I38">E33/7</f>
        <v>1.2857142857142858</v>
      </c>
      <c r="J33" s="7">
        <f aca="true" t="shared" si="13" ref="J33:J38">(F33+G33+H33)/7</f>
        <v>1.2857142857142858</v>
      </c>
    </row>
    <row r="34" spans="1:10" s="81" customFormat="1" ht="12" customHeight="1">
      <c r="A34" s="40" t="s">
        <v>41</v>
      </c>
      <c r="B34" s="82">
        <v>1</v>
      </c>
      <c r="C34" s="6" t="s">
        <v>11</v>
      </c>
      <c r="D34" s="7">
        <f t="shared" si="11"/>
        <v>9</v>
      </c>
      <c r="E34" s="7">
        <v>9</v>
      </c>
      <c r="F34" s="7"/>
      <c r="G34" s="12"/>
      <c r="H34" s="7"/>
      <c r="I34" s="7">
        <f t="shared" si="12"/>
        <v>1.2857142857142858</v>
      </c>
      <c r="J34" s="7">
        <f t="shared" si="13"/>
        <v>0</v>
      </c>
    </row>
    <row r="35" spans="1:10" s="10" customFormat="1" ht="12" customHeight="1">
      <c r="A35" s="36" t="s">
        <v>19</v>
      </c>
      <c r="B35" s="39">
        <v>3</v>
      </c>
      <c r="C35" s="6" t="s">
        <v>10</v>
      </c>
      <c r="D35" s="7">
        <f t="shared" si="11"/>
        <v>27</v>
      </c>
      <c r="E35" s="37">
        <v>9</v>
      </c>
      <c r="F35" s="49">
        <v>6</v>
      </c>
      <c r="G35" s="49">
        <v>12</v>
      </c>
      <c r="H35" s="7"/>
      <c r="I35" s="7">
        <f t="shared" si="12"/>
        <v>1.2857142857142858</v>
      </c>
      <c r="J35" s="7">
        <f t="shared" si="13"/>
        <v>2.5714285714285716</v>
      </c>
    </row>
    <row r="36" spans="1:10" s="10" customFormat="1" ht="12" customHeight="1">
      <c r="A36" s="41" t="s">
        <v>21</v>
      </c>
      <c r="B36" s="78">
        <v>3</v>
      </c>
      <c r="C36" s="68" t="s">
        <v>11</v>
      </c>
      <c r="D36" s="7">
        <f t="shared" si="11"/>
        <v>27</v>
      </c>
      <c r="E36" s="49">
        <v>9</v>
      </c>
      <c r="F36" s="49">
        <v>6</v>
      </c>
      <c r="G36" s="49">
        <v>12</v>
      </c>
      <c r="H36" s="64"/>
      <c r="I36" s="7">
        <f t="shared" si="12"/>
        <v>1.2857142857142858</v>
      </c>
      <c r="J36" s="7">
        <f t="shared" si="13"/>
        <v>2.5714285714285716</v>
      </c>
    </row>
    <row r="37" spans="1:10" s="10" customFormat="1" ht="12" customHeight="1">
      <c r="A37" s="36" t="s">
        <v>14</v>
      </c>
      <c r="B37" s="79">
        <v>2</v>
      </c>
      <c r="C37" s="80" t="s">
        <v>11</v>
      </c>
      <c r="D37" s="7">
        <f t="shared" si="11"/>
        <v>18</v>
      </c>
      <c r="E37" s="24"/>
      <c r="F37" s="24"/>
      <c r="G37" s="28">
        <v>18</v>
      </c>
      <c r="H37" s="24"/>
      <c r="I37" s="7">
        <f t="shared" si="12"/>
        <v>0</v>
      </c>
      <c r="J37" s="7">
        <f t="shared" si="13"/>
        <v>2.5714285714285716</v>
      </c>
    </row>
    <row r="38" spans="1:10" s="10" customFormat="1" ht="12" customHeight="1">
      <c r="A38" s="36" t="s">
        <v>20</v>
      </c>
      <c r="B38" s="79">
        <v>15</v>
      </c>
      <c r="C38" s="80" t="s">
        <v>10</v>
      </c>
      <c r="D38" s="7">
        <f t="shared" si="11"/>
        <v>0</v>
      </c>
      <c r="E38" s="24"/>
      <c r="F38" s="24"/>
      <c r="G38" s="24"/>
      <c r="H38" s="24"/>
      <c r="I38" s="7">
        <f t="shared" si="12"/>
        <v>0</v>
      </c>
      <c r="J38" s="7">
        <f t="shared" si="13"/>
        <v>0</v>
      </c>
    </row>
    <row r="39" spans="1:10" s="10" customFormat="1" ht="12" customHeight="1">
      <c r="A39" s="65" t="s">
        <v>12</v>
      </c>
      <c r="B39" s="69">
        <f>SUM(B33:B38)</f>
        <v>26</v>
      </c>
      <c r="C39" s="70">
        <f>COUNTIF(C33:C38,"e")</f>
        <v>2</v>
      </c>
      <c r="D39" s="69">
        <f>SUM(D33:D38)</f>
        <v>99</v>
      </c>
      <c r="E39" s="69">
        <f>SUM(E33:E38)</f>
        <v>36</v>
      </c>
      <c r="F39" s="69">
        <f>SUM(F33:F38)</f>
        <v>15</v>
      </c>
      <c r="G39" s="69">
        <f>SUM(G33:G38)</f>
        <v>48</v>
      </c>
      <c r="H39" s="69"/>
      <c r="I39" s="69">
        <f>SUM(I33:I38)</f>
        <v>5.142857142857143</v>
      </c>
      <c r="J39" s="69">
        <f>SUM(J33:J38)</f>
        <v>9</v>
      </c>
    </row>
    <row r="40" spans="1:14" s="10" customFormat="1" ht="12" customHeight="1">
      <c r="A40" s="66" t="s">
        <v>25</v>
      </c>
      <c r="B40" s="71">
        <f aca="true" t="shared" si="14" ref="B40:H40">B13+B22+B31+B39</f>
        <v>90</v>
      </c>
      <c r="C40" s="71">
        <f t="shared" si="14"/>
        <v>9</v>
      </c>
      <c r="D40" s="71">
        <f t="shared" si="14"/>
        <v>540</v>
      </c>
      <c r="E40" s="71">
        <f t="shared" si="14"/>
        <v>225</v>
      </c>
      <c r="F40" s="71">
        <f t="shared" si="14"/>
        <v>81</v>
      </c>
      <c r="G40" s="71">
        <f t="shared" si="14"/>
        <v>234</v>
      </c>
      <c r="H40" s="71">
        <f t="shared" si="14"/>
        <v>0</v>
      </c>
      <c r="I40" s="72"/>
      <c r="J40" s="72"/>
      <c r="K40" s="8"/>
      <c r="M40" s="9"/>
      <c r="N40" s="9"/>
    </row>
    <row r="41" spans="1:14" s="14" customFormat="1" ht="13.5">
      <c r="A41" s="67" t="s">
        <v>16</v>
      </c>
      <c r="B41" s="73"/>
      <c r="C41" s="74"/>
      <c r="D41" s="75"/>
      <c r="E41" s="76">
        <f>(E40/D40)*100</f>
        <v>41.66666666666667</v>
      </c>
      <c r="F41" s="76">
        <f>(F40/D40)*100</f>
        <v>15</v>
      </c>
      <c r="G41" s="76">
        <f>(G40/D40)*100</f>
        <v>43.333333333333336</v>
      </c>
      <c r="H41" s="76">
        <f>(H40/D40)*100</f>
        <v>0</v>
      </c>
      <c r="I41" s="77"/>
      <c r="J41" s="77"/>
      <c r="K41" s="13"/>
      <c r="M41" s="13"/>
      <c r="N41" s="13"/>
    </row>
    <row r="42" spans="1:14" s="16" customFormat="1" ht="15.75" customHeight="1">
      <c r="A42" s="56"/>
      <c r="B42" s="57"/>
      <c r="C42" s="58"/>
      <c r="D42" s="58"/>
      <c r="E42" s="58"/>
      <c r="F42" s="59"/>
      <c r="G42" s="60"/>
      <c r="H42" s="61"/>
      <c r="I42" s="90"/>
      <c r="J42" s="90"/>
      <c r="K42" s="15"/>
      <c r="M42" s="15"/>
      <c r="N42" s="15"/>
    </row>
    <row r="43" spans="1:14" s="16" customFormat="1" ht="15.75" customHeight="1">
      <c r="A43" s="63"/>
      <c r="B43" s="57"/>
      <c r="C43" s="58"/>
      <c r="D43" s="58"/>
      <c r="E43" s="58"/>
      <c r="F43" s="59"/>
      <c r="G43" s="60"/>
      <c r="H43" s="61"/>
      <c r="I43" s="62"/>
      <c r="J43" s="62"/>
      <c r="K43" s="15"/>
      <c r="M43" s="15"/>
      <c r="N43" s="15"/>
    </row>
    <row r="44" spans="1:14" ht="15.75" customHeight="1">
      <c r="A44" s="91" t="s">
        <v>13</v>
      </c>
      <c r="B44" s="91"/>
      <c r="C44" s="91"/>
      <c r="D44" s="91"/>
      <c r="E44" s="91"/>
      <c r="F44" s="91"/>
      <c r="G44" s="91"/>
      <c r="H44" s="91"/>
      <c r="I44" s="91"/>
      <c r="J44" s="91"/>
      <c r="K44" s="47"/>
      <c r="M44" s="47"/>
      <c r="N44" s="47"/>
    </row>
    <row r="45" spans="1:14" ht="46.5" customHeight="1">
      <c r="A45" s="86" t="s">
        <v>53</v>
      </c>
      <c r="B45" s="86"/>
      <c r="C45" s="86"/>
      <c r="D45" s="86"/>
      <c r="E45" s="86"/>
      <c r="F45" s="86"/>
      <c r="G45" s="86"/>
      <c r="H45" s="86"/>
      <c r="I45" s="86"/>
      <c r="J45" s="86"/>
      <c r="K45" s="47"/>
      <c r="M45" s="47"/>
      <c r="N45" s="47"/>
    </row>
    <row r="46" spans="1:14" ht="12.75">
      <c r="A46" s="33"/>
      <c r="J46" s="4"/>
      <c r="K46" s="47"/>
      <c r="M46" s="47"/>
      <c r="N46" s="47"/>
    </row>
    <row r="47" spans="1:14" ht="87.75">
      <c r="A47" s="34" t="s">
        <v>0</v>
      </c>
      <c r="B47" s="20" t="s">
        <v>1</v>
      </c>
      <c r="C47" s="21" t="s">
        <v>2</v>
      </c>
      <c r="D47" s="21" t="s">
        <v>3</v>
      </c>
      <c r="E47" s="22" t="s">
        <v>4</v>
      </c>
      <c r="F47" s="23" t="s">
        <v>5</v>
      </c>
      <c r="G47" s="23" t="s">
        <v>6</v>
      </c>
      <c r="H47" s="21" t="s">
        <v>7</v>
      </c>
      <c r="I47" s="22" t="s">
        <v>8</v>
      </c>
      <c r="J47" s="22" t="s">
        <v>9</v>
      </c>
      <c r="K47" s="47"/>
      <c r="M47" s="47"/>
      <c r="N47" s="47"/>
    </row>
    <row r="48" spans="1:14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47"/>
      <c r="M48" s="47"/>
      <c r="N48" s="47"/>
    </row>
    <row r="49" spans="1:14" ht="12.75">
      <c r="A49" s="35"/>
      <c r="B49" s="25"/>
      <c r="C49" s="6"/>
      <c r="D49" s="7"/>
      <c r="E49" s="7"/>
      <c r="F49" s="7"/>
      <c r="G49" s="12"/>
      <c r="H49" s="7"/>
      <c r="I49" s="7"/>
      <c r="J49" s="7"/>
      <c r="K49" s="47"/>
      <c r="M49" s="47"/>
      <c r="N49" s="47"/>
    </row>
    <row r="50" spans="1:14" ht="12.75">
      <c r="A50" s="83"/>
      <c r="B50" s="25"/>
      <c r="C50" s="6"/>
      <c r="D50" s="7"/>
      <c r="E50" s="7"/>
      <c r="F50" s="7"/>
      <c r="G50" s="12"/>
      <c r="H50" s="7"/>
      <c r="I50" s="7"/>
      <c r="J50" s="7"/>
      <c r="K50" s="47"/>
      <c r="M50" s="47"/>
      <c r="N50" s="47"/>
    </row>
    <row r="51" spans="1:14" ht="12.75">
      <c r="A51" s="84" t="s">
        <v>39</v>
      </c>
      <c r="B51" s="84"/>
      <c r="C51" s="84"/>
      <c r="D51" s="84"/>
      <c r="E51" s="84"/>
      <c r="F51" s="84"/>
      <c r="G51" s="84"/>
      <c r="H51" s="84"/>
      <c r="I51" s="84"/>
      <c r="J51" s="84"/>
      <c r="K51" s="47"/>
      <c r="M51" s="47"/>
      <c r="N51" s="47"/>
    </row>
    <row r="52" spans="1:14" ht="12.75">
      <c r="A52" s="35" t="s">
        <v>30</v>
      </c>
      <c r="B52" s="38">
        <v>2</v>
      </c>
      <c r="C52" s="6" t="s">
        <v>11</v>
      </c>
      <c r="D52" s="7">
        <f>SUM(E52:H52)</f>
        <v>18</v>
      </c>
      <c r="E52" s="7">
        <v>9</v>
      </c>
      <c r="F52" s="7">
        <v>3</v>
      </c>
      <c r="G52" s="12">
        <v>6</v>
      </c>
      <c r="H52" s="7"/>
      <c r="I52" s="7">
        <f>E52/7</f>
        <v>1.2857142857142858</v>
      </c>
      <c r="J52" s="7">
        <f>(F52+G52+H52)/7</f>
        <v>1.2857142857142858</v>
      </c>
      <c r="K52" s="47"/>
      <c r="M52" s="47"/>
      <c r="N52" s="47"/>
    </row>
    <row r="53" spans="1:14" ht="12.75">
      <c r="A53" s="35" t="s">
        <v>31</v>
      </c>
      <c r="B53" s="38">
        <v>2</v>
      </c>
      <c r="C53" s="6" t="s">
        <v>11</v>
      </c>
      <c r="D53" s="7">
        <f>SUM(E53:H53)</f>
        <v>18</v>
      </c>
      <c r="E53" s="7">
        <v>9</v>
      </c>
      <c r="F53" s="7">
        <v>3</v>
      </c>
      <c r="G53" s="12">
        <v>6</v>
      </c>
      <c r="H53" s="7"/>
      <c r="I53" s="7">
        <f>E53/7</f>
        <v>1.2857142857142858</v>
      </c>
      <c r="J53" s="7">
        <f>(F53+G53+H53)/7</f>
        <v>1.2857142857142858</v>
      </c>
      <c r="K53" s="47"/>
      <c r="M53" s="47"/>
      <c r="N53" s="47"/>
    </row>
    <row r="54" spans="1:14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47"/>
      <c r="M54" s="47"/>
      <c r="N54" s="47"/>
    </row>
    <row r="55" spans="1:14" ht="12.75">
      <c r="A55" s="35"/>
      <c r="B55" s="25"/>
      <c r="C55" s="6"/>
      <c r="D55" s="7"/>
      <c r="E55" s="7"/>
      <c r="F55" s="7"/>
      <c r="G55" s="12"/>
      <c r="H55" s="7"/>
      <c r="I55" s="7"/>
      <c r="J55" s="7"/>
      <c r="K55" s="47"/>
      <c r="M55" s="47"/>
      <c r="N55" s="47"/>
    </row>
    <row r="56" spans="1:14" ht="12.75">
      <c r="A56" s="35"/>
      <c r="B56" s="25"/>
      <c r="C56" s="6"/>
      <c r="D56" s="7"/>
      <c r="E56" s="7"/>
      <c r="F56" s="7"/>
      <c r="G56" s="12"/>
      <c r="H56" s="7"/>
      <c r="I56" s="7"/>
      <c r="J56" s="7"/>
      <c r="K56" s="47"/>
      <c r="M56" s="47"/>
      <c r="N56" s="47"/>
    </row>
    <row r="57" spans="1:14" ht="12.75">
      <c r="A57" s="84" t="s">
        <v>40</v>
      </c>
      <c r="B57" s="84"/>
      <c r="C57" s="84"/>
      <c r="D57" s="84"/>
      <c r="E57" s="84"/>
      <c r="F57" s="84"/>
      <c r="G57" s="84"/>
      <c r="H57" s="84"/>
      <c r="I57" s="84"/>
      <c r="J57" s="84"/>
      <c r="K57" s="47"/>
      <c r="M57" s="47"/>
      <c r="N57" s="47"/>
    </row>
    <row r="58" spans="1:14" ht="12.75">
      <c r="A58" s="35" t="s">
        <v>32</v>
      </c>
      <c r="B58" s="38">
        <v>2</v>
      </c>
      <c r="C58" s="6" t="s">
        <v>11</v>
      </c>
      <c r="D58" s="7">
        <f>SUM(E58:H58)</f>
        <v>18</v>
      </c>
      <c r="E58" s="7">
        <v>9</v>
      </c>
      <c r="F58" s="7">
        <v>3</v>
      </c>
      <c r="G58" s="12">
        <v>6</v>
      </c>
      <c r="H58" s="7"/>
      <c r="I58" s="7">
        <f>E58/7</f>
        <v>1.2857142857142858</v>
      </c>
      <c r="J58" s="7">
        <f>(F58+G58+H58)/7</f>
        <v>1.2857142857142858</v>
      </c>
      <c r="K58" s="47"/>
      <c r="M58" s="47"/>
      <c r="N58" s="47"/>
    </row>
    <row r="59" spans="1:14" ht="12.75">
      <c r="A59" s="35" t="s">
        <v>33</v>
      </c>
      <c r="B59" s="38">
        <v>2</v>
      </c>
      <c r="C59" s="6" t="s">
        <v>11</v>
      </c>
      <c r="D59" s="7">
        <f>SUM(E59:H59)</f>
        <v>18</v>
      </c>
      <c r="E59" s="7">
        <v>9</v>
      </c>
      <c r="F59" s="7">
        <v>3</v>
      </c>
      <c r="G59" s="12">
        <v>6</v>
      </c>
      <c r="H59" s="7"/>
      <c r="I59" s="7">
        <f>E59/7</f>
        <v>1.2857142857142858</v>
      </c>
      <c r="J59" s="7">
        <f>(F59+G59+H59)/7</f>
        <v>1.2857142857142858</v>
      </c>
      <c r="K59" s="47"/>
      <c r="M59" s="47"/>
      <c r="N59" s="47"/>
    </row>
    <row r="60" spans="1:14" ht="12.75">
      <c r="A60" s="47"/>
      <c r="B60" s="47"/>
      <c r="C60" s="47"/>
      <c r="D60" s="47"/>
      <c r="E60" s="47"/>
      <c r="F60" s="47"/>
      <c r="G60" s="47"/>
      <c r="H60" s="47"/>
      <c r="I60" s="47"/>
      <c r="J60" s="4"/>
      <c r="K60" s="47"/>
      <c r="M60" s="47"/>
      <c r="N60" s="47"/>
    </row>
    <row r="61" spans="1:14" ht="12.75">
      <c r="A61" s="47"/>
      <c r="B61" s="47"/>
      <c r="C61" s="47"/>
      <c r="D61" s="47"/>
      <c r="E61" s="47"/>
      <c r="F61" s="47"/>
      <c r="G61" s="47"/>
      <c r="H61" s="47"/>
      <c r="I61" s="47"/>
      <c r="J61" s="4"/>
      <c r="K61" s="47"/>
      <c r="M61" s="47"/>
      <c r="N61" s="47"/>
    </row>
    <row r="62" spans="1:14" ht="12.75">
      <c r="A62" s="47"/>
      <c r="B62" s="47"/>
      <c r="C62" s="47"/>
      <c r="D62" s="47"/>
      <c r="E62" s="47"/>
      <c r="F62" s="47"/>
      <c r="G62" s="47"/>
      <c r="H62" s="47"/>
      <c r="I62" s="47"/>
      <c r="J62" s="4"/>
      <c r="K62" s="47"/>
      <c r="M62" s="47"/>
      <c r="N62" s="47"/>
    </row>
    <row r="63" spans="1:14" ht="12.75">
      <c r="A63" s="47"/>
      <c r="B63" s="47"/>
      <c r="C63" s="47"/>
      <c r="D63" s="47"/>
      <c r="E63" s="47"/>
      <c r="F63" s="47"/>
      <c r="G63" s="47"/>
      <c r="H63" s="47"/>
      <c r="I63" s="47"/>
      <c r="J63" s="4"/>
      <c r="K63" s="47"/>
      <c r="M63" s="47"/>
      <c r="N63" s="47"/>
    </row>
    <row r="64" spans="1:14" ht="12.75">
      <c r="A64" s="47"/>
      <c r="B64" s="47"/>
      <c r="C64" s="47"/>
      <c r="D64" s="47"/>
      <c r="E64" s="47"/>
      <c r="F64" s="47"/>
      <c r="G64" s="47"/>
      <c r="H64" s="47"/>
      <c r="I64" s="47"/>
      <c r="J64" s="4"/>
      <c r="K64" s="47"/>
      <c r="M64" s="47"/>
      <c r="N64" s="47"/>
    </row>
    <row r="65" spans="1:14" ht="12.75">
      <c r="A65" s="47"/>
      <c r="B65" s="47"/>
      <c r="C65" s="47"/>
      <c r="D65" s="47"/>
      <c r="E65" s="47"/>
      <c r="F65" s="47"/>
      <c r="G65" s="47"/>
      <c r="H65" s="47"/>
      <c r="I65" s="47"/>
      <c r="J65" s="4"/>
      <c r="K65" s="47"/>
      <c r="M65" s="47"/>
      <c r="N65" s="47"/>
    </row>
    <row r="66" spans="1:14" ht="12.75">
      <c r="A66" s="47"/>
      <c r="B66" s="47"/>
      <c r="C66" s="47"/>
      <c r="D66" s="47"/>
      <c r="E66" s="47"/>
      <c r="F66" s="47"/>
      <c r="G66" s="47"/>
      <c r="H66" s="47"/>
      <c r="I66" s="47"/>
      <c r="J66" s="4"/>
      <c r="K66" s="47"/>
      <c r="M66" s="47"/>
      <c r="N66" s="47"/>
    </row>
    <row r="67" spans="1:14" ht="12.75">
      <c r="A67" s="47"/>
      <c r="B67" s="47"/>
      <c r="C67" s="47"/>
      <c r="D67" s="47"/>
      <c r="E67" s="47"/>
      <c r="F67" s="47"/>
      <c r="G67" s="47"/>
      <c r="H67" s="47"/>
      <c r="I67" s="47"/>
      <c r="J67" s="4"/>
      <c r="K67" s="47"/>
      <c r="M67" s="47"/>
      <c r="N67" s="47"/>
    </row>
    <row r="68" spans="1:14" ht="12.75">
      <c r="A68" s="47"/>
      <c r="B68" s="47"/>
      <c r="C68" s="47"/>
      <c r="D68" s="47"/>
      <c r="E68" s="47"/>
      <c r="F68" s="47"/>
      <c r="G68" s="47"/>
      <c r="H68" s="47"/>
      <c r="I68" s="47"/>
      <c r="J68" s="4"/>
      <c r="K68" s="47"/>
      <c r="M68" s="47"/>
      <c r="N68" s="47"/>
    </row>
    <row r="69" spans="1:14" ht="12.75">
      <c r="A69" s="47"/>
      <c r="B69" s="47"/>
      <c r="C69" s="47"/>
      <c r="D69" s="47"/>
      <c r="E69" s="47"/>
      <c r="F69" s="47"/>
      <c r="G69" s="47"/>
      <c r="H69" s="47"/>
      <c r="I69" s="47"/>
      <c r="J69" s="4"/>
      <c r="K69" s="47"/>
      <c r="M69" s="47"/>
      <c r="N69" s="47"/>
    </row>
    <row r="70" spans="1:14" ht="12.75">
      <c r="A70" s="47"/>
      <c r="B70" s="47"/>
      <c r="C70" s="47"/>
      <c r="D70" s="47"/>
      <c r="E70" s="47"/>
      <c r="F70" s="47"/>
      <c r="G70" s="47"/>
      <c r="H70" s="47"/>
      <c r="I70" s="47"/>
      <c r="J70" s="4"/>
      <c r="K70" s="47"/>
      <c r="M70" s="47"/>
      <c r="N70" s="47"/>
    </row>
    <row r="71" spans="1:14" ht="12.75">
      <c r="A71" s="47"/>
      <c r="B71" s="47"/>
      <c r="C71" s="47"/>
      <c r="D71" s="47"/>
      <c r="E71" s="47"/>
      <c r="F71" s="47"/>
      <c r="G71" s="47"/>
      <c r="H71" s="47"/>
      <c r="I71" s="47"/>
      <c r="J71" s="4"/>
      <c r="K71" s="47"/>
      <c r="M71" s="47"/>
      <c r="N71" s="47"/>
    </row>
    <row r="72" spans="1:14" ht="12.75">
      <c r="A72" s="47"/>
      <c r="B72" s="47"/>
      <c r="C72" s="47"/>
      <c r="D72" s="47"/>
      <c r="E72" s="47"/>
      <c r="F72" s="47"/>
      <c r="G72" s="47"/>
      <c r="H72" s="47"/>
      <c r="I72" s="47"/>
      <c r="J72" s="4"/>
      <c r="K72" s="47"/>
      <c r="M72" s="47"/>
      <c r="N72" s="47"/>
    </row>
    <row r="73" spans="1:14" ht="12.75">
      <c r="A73" s="47"/>
      <c r="B73" s="47"/>
      <c r="C73" s="47"/>
      <c r="D73" s="47"/>
      <c r="E73" s="47"/>
      <c r="F73" s="47"/>
      <c r="G73" s="47"/>
      <c r="H73" s="47"/>
      <c r="I73" s="47"/>
      <c r="J73" s="4"/>
      <c r="K73" s="47"/>
      <c r="M73" s="47"/>
      <c r="N73" s="47"/>
    </row>
    <row r="74" spans="1:14" ht="12.75">
      <c r="A74" s="47"/>
      <c r="B74" s="47"/>
      <c r="C74" s="47"/>
      <c r="D74" s="47"/>
      <c r="E74" s="47"/>
      <c r="F74" s="47"/>
      <c r="G74" s="47"/>
      <c r="H74" s="47"/>
      <c r="I74" s="47"/>
      <c r="J74" s="4"/>
      <c r="K74" s="47"/>
      <c r="M74" s="47"/>
      <c r="N74" s="47"/>
    </row>
    <row r="75" spans="1:14" ht="12.75">
      <c r="A75" s="47"/>
      <c r="B75" s="47"/>
      <c r="C75" s="47"/>
      <c r="D75" s="47"/>
      <c r="E75" s="47"/>
      <c r="F75" s="47"/>
      <c r="G75" s="47"/>
      <c r="H75" s="47"/>
      <c r="I75" s="47"/>
      <c r="J75" s="4"/>
      <c r="K75" s="47"/>
      <c r="M75" s="47"/>
      <c r="N75" s="47"/>
    </row>
    <row r="76" spans="1:14" ht="12.75">
      <c r="A76" s="47"/>
      <c r="B76" s="47"/>
      <c r="C76" s="47"/>
      <c r="D76" s="47"/>
      <c r="E76" s="47"/>
      <c r="F76" s="47"/>
      <c r="G76" s="47"/>
      <c r="H76" s="47"/>
      <c r="I76" s="47"/>
      <c r="J76" s="4"/>
      <c r="K76" s="47"/>
      <c r="M76" s="47"/>
      <c r="N76" s="47"/>
    </row>
    <row r="77" spans="1:14" ht="12.75">
      <c r="A77" s="47"/>
      <c r="B77" s="47"/>
      <c r="C77" s="47"/>
      <c r="D77" s="47"/>
      <c r="E77" s="47"/>
      <c r="F77" s="47"/>
      <c r="G77" s="47"/>
      <c r="H77" s="47"/>
      <c r="I77" s="47"/>
      <c r="J77" s="4"/>
      <c r="K77" s="47"/>
      <c r="M77" s="47"/>
      <c r="N77" s="47"/>
    </row>
    <row r="78" spans="1:14" ht="12.75">
      <c r="A78" s="47"/>
      <c r="B78" s="47"/>
      <c r="C78" s="47"/>
      <c r="D78" s="47"/>
      <c r="E78" s="47"/>
      <c r="F78" s="47"/>
      <c r="G78" s="47"/>
      <c r="H78" s="47"/>
      <c r="I78" s="47"/>
      <c r="J78" s="4"/>
      <c r="K78" s="47"/>
      <c r="M78" s="47"/>
      <c r="N78" s="47"/>
    </row>
    <row r="79" spans="1:14" ht="12.75">
      <c r="A79" s="47"/>
      <c r="B79" s="47"/>
      <c r="C79" s="47"/>
      <c r="D79" s="47"/>
      <c r="E79" s="47"/>
      <c r="F79" s="47"/>
      <c r="G79" s="47"/>
      <c r="H79" s="47"/>
      <c r="I79" s="47"/>
      <c r="J79" s="4"/>
      <c r="K79" s="47"/>
      <c r="M79" s="47"/>
      <c r="N79" s="47"/>
    </row>
    <row r="80" spans="1:14" ht="12.75">
      <c r="A80" s="47"/>
      <c r="B80" s="47"/>
      <c r="C80" s="47"/>
      <c r="D80" s="47"/>
      <c r="E80" s="47"/>
      <c r="F80" s="47"/>
      <c r="G80" s="47"/>
      <c r="H80" s="47"/>
      <c r="I80" s="47"/>
      <c r="J80" s="4"/>
      <c r="K80" s="47"/>
      <c r="M80" s="47"/>
      <c r="N80" s="47"/>
    </row>
    <row r="81" spans="1:14" ht="12.75">
      <c r="A81" s="47"/>
      <c r="B81" s="47"/>
      <c r="C81" s="47"/>
      <c r="D81" s="47"/>
      <c r="E81" s="47"/>
      <c r="F81" s="47"/>
      <c r="G81" s="47"/>
      <c r="H81" s="47"/>
      <c r="I81" s="47"/>
      <c r="J81" s="4"/>
      <c r="K81" s="47"/>
      <c r="M81" s="47"/>
      <c r="N81" s="47"/>
    </row>
    <row r="82" spans="1:14" ht="12.75">
      <c r="A82" s="47"/>
      <c r="B82" s="47"/>
      <c r="C82" s="47"/>
      <c r="D82" s="47"/>
      <c r="E82" s="47"/>
      <c r="F82" s="47"/>
      <c r="G82" s="47"/>
      <c r="H82" s="47"/>
      <c r="I82" s="47"/>
      <c r="J82" s="4"/>
      <c r="K82" s="47"/>
      <c r="M82" s="47"/>
      <c r="N82" s="47"/>
    </row>
    <row r="83" spans="1:14" ht="12.75">
      <c r="A83" s="47"/>
      <c r="B83" s="47"/>
      <c r="C83" s="47"/>
      <c r="D83" s="47"/>
      <c r="E83" s="47"/>
      <c r="F83" s="47"/>
      <c r="G83" s="47"/>
      <c r="H83" s="47"/>
      <c r="I83" s="47"/>
      <c r="J83" s="4"/>
      <c r="K83" s="47"/>
      <c r="M83" s="47"/>
      <c r="N83" s="47"/>
    </row>
    <row r="84" spans="1:14" ht="12.75">
      <c r="A84" s="47"/>
      <c r="B84" s="47"/>
      <c r="C84" s="47"/>
      <c r="D84" s="47"/>
      <c r="E84" s="47"/>
      <c r="F84" s="47"/>
      <c r="G84" s="47"/>
      <c r="H84" s="47"/>
      <c r="I84" s="47"/>
      <c r="J84" s="4"/>
      <c r="K84" s="47"/>
      <c r="M84" s="47"/>
      <c r="N84" s="47"/>
    </row>
    <row r="85" spans="1:14" ht="12.75">
      <c r="A85" s="47"/>
      <c r="B85" s="47"/>
      <c r="C85" s="47"/>
      <c r="D85" s="47"/>
      <c r="E85" s="47"/>
      <c r="F85" s="47"/>
      <c r="G85" s="47"/>
      <c r="H85" s="47"/>
      <c r="I85" s="47"/>
      <c r="J85" s="4"/>
      <c r="K85" s="47"/>
      <c r="M85" s="47"/>
      <c r="N85" s="47"/>
    </row>
    <row r="86" spans="1:14" ht="12.75">
      <c r="A86" s="47"/>
      <c r="B86" s="47"/>
      <c r="C86" s="47"/>
      <c r="D86" s="47"/>
      <c r="E86" s="47"/>
      <c r="F86" s="47"/>
      <c r="G86" s="47"/>
      <c r="H86" s="47"/>
      <c r="I86" s="47"/>
      <c r="J86" s="4"/>
      <c r="K86" s="47"/>
      <c r="M86" s="47"/>
      <c r="N86" s="47"/>
    </row>
    <row r="87" spans="1:14" ht="12.75">
      <c r="A87" s="47"/>
      <c r="B87" s="47"/>
      <c r="C87" s="47"/>
      <c r="D87" s="47"/>
      <c r="E87" s="47"/>
      <c r="F87" s="47"/>
      <c r="G87" s="47"/>
      <c r="H87" s="47"/>
      <c r="I87" s="47"/>
      <c r="J87" s="4"/>
      <c r="K87" s="47"/>
      <c r="M87" s="47"/>
      <c r="N87" s="47"/>
    </row>
    <row r="88" spans="1:14" ht="12.75">
      <c r="A88" s="47"/>
      <c r="B88" s="47"/>
      <c r="C88" s="47"/>
      <c r="D88" s="47"/>
      <c r="E88" s="47"/>
      <c r="F88" s="47"/>
      <c r="G88" s="47"/>
      <c r="H88" s="47"/>
      <c r="I88" s="47"/>
      <c r="J88" s="4"/>
      <c r="K88" s="47"/>
      <c r="M88" s="47"/>
      <c r="N88" s="47"/>
    </row>
    <row r="89" spans="1:14" ht="12.75">
      <c r="A89" s="47"/>
      <c r="B89" s="47"/>
      <c r="C89" s="47"/>
      <c r="D89" s="47"/>
      <c r="E89" s="47"/>
      <c r="F89" s="47"/>
      <c r="G89" s="47"/>
      <c r="H89" s="47"/>
      <c r="I89" s="47"/>
      <c r="J89" s="4"/>
      <c r="K89" s="47"/>
      <c r="M89" s="47"/>
      <c r="N89" s="47"/>
    </row>
    <row r="90" spans="1:14" ht="12.75">
      <c r="A90" s="47"/>
      <c r="B90" s="47"/>
      <c r="C90" s="47"/>
      <c r="D90" s="47"/>
      <c r="E90" s="47"/>
      <c r="F90" s="47"/>
      <c r="G90" s="47"/>
      <c r="H90" s="47"/>
      <c r="I90" s="47"/>
      <c r="J90" s="4"/>
      <c r="K90" s="47"/>
      <c r="M90" s="47"/>
      <c r="N90" s="47"/>
    </row>
    <row r="91" spans="1:14" ht="12.75">
      <c r="A91" s="47"/>
      <c r="B91" s="47"/>
      <c r="C91" s="47"/>
      <c r="D91" s="47"/>
      <c r="E91" s="47"/>
      <c r="F91" s="47"/>
      <c r="G91" s="47"/>
      <c r="H91" s="47"/>
      <c r="I91" s="47"/>
      <c r="J91" s="4"/>
      <c r="K91" s="47"/>
      <c r="M91" s="47"/>
      <c r="N91" s="47"/>
    </row>
    <row r="92" spans="1:14" ht="12.75">
      <c r="A92" s="47"/>
      <c r="B92" s="47"/>
      <c r="C92" s="47"/>
      <c r="D92" s="47"/>
      <c r="E92" s="47"/>
      <c r="F92" s="47"/>
      <c r="G92" s="47"/>
      <c r="H92" s="47"/>
      <c r="I92" s="47"/>
      <c r="J92" s="4"/>
      <c r="K92" s="47"/>
      <c r="M92" s="47"/>
      <c r="N92" s="47"/>
    </row>
    <row r="93" spans="1:14" ht="12.75">
      <c r="A93" s="47"/>
      <c r="B93" s="47"/>
      <c r="C93" s="47"/>
      <c r="D93" s="47"/>
      <c r="E93" s="47"/>
      <c r="F93" s="47"/>
      <c r="G93" s="47"/>
      <c r="H93" s="47"/>
      <c r="I93" s="47"/>
      <c r="J93" s="4"/>
      <c r="K93" s="47"/>
      <c r="M93" s="47"/>
      <c r="N93" s="47"/>
    </row>
    <row r="94" spans="1:14" ht="12.75">
      <c r="A94" s="47"/>
      <c r="B94" s="47"/>
      <c r="C94" s="47"/>
      <c r="D94" s="47"/>
      <c r="E94" s="47"/>
      <c r="F94" s="47"/>
      <c r="G94" s="47"/>
      <c r="H94" s="47"/>
      <c r="I94" s="47"/>
      <c r="J94" s="4"/>
      <c r="K94" s="47"/>
      <c r="M94" s="47"/>
      <c r="N94" s="47"/>
    </row>
  </sheetData>
  <sheetProtection/>
  <mergeCells count="10">
    <mergeCell ref="A44:J44"/>
    <mergeCell ref="A1:J1"/>
    <mergeCell ref="A2:J2"/>
    <mergeCell ref="A5:J5"/>
    <mergeCell ref="I42:J42"/>
    <mergeCell ref="A57:J57"/>
    <mergeCell ref="A45:J45"/>
    <mergeCell ref="A48:J48"/>
    <mergeCell ref="A51:J51"/>
    <mergeCell ref="A54:J54"/>
  </mergeCells>
  <printOptions/>
  <pageMargins left="0.7" right="0.7" top="0.75" bottom="0.75" header="0.3" footer="0.3"/>
  <pageSetup fitToHeight="0" fitToWidth="1" horizontalDpi="300" verticalDpi="300" orientation="portrait" paperSize="9" scale="91" r:id="rId1"/>
  <rowBreaks count="1" manualBreakCount="1">
    <brk id="41" max="9" man="1"/>
  </rowBreaks>
  <ignoredErrors>
    <ignoredError sqref="C39 C13 C22 C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Andrzej</cp:lastModifiedBy>
  <cp:lastPrinted>2017-04-18T07:56:26Z</cp:lastPrinted>
  <dcterms:created xsi:type="dcterms:W3CDTF">2013-01-21T11:52:24Z</dcterms:created>
  <dcterms:modified xsi:type="dcterms:W3CDTF">2018-10-02T09:01:30Z</dcterms:modified>
  <cp:category/>
  <cp:version/>
  <cp:contentType/>
  <cp:contentStatus/>
</cp:coreProperties>
</file>