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mianay\2018-2019\"/>
    </mc:Choice>
  </mc:AlternateContent>
  <bookViews>
    <workbookView xWindow="0" yWindow="0" windowWidth="24000" windowHeight="9735"/>
  </bookViews>
  <sheets>
    <sheet name="IŻ I st. 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I5" i="1"/>
  <c r="J5" i="1"/>
  <c r="I6" i="1"/>
  <c r="I14" i="1" s="1"/>
  <c r="J6" i="1"/>
  <c r="D7" i="1"/>
  <c r="I7" i="1"/>
  <c r="J7" i="1"/>
  <c r="J14" i="1" s="1"/>
  <c r="I8" i="1"/>
  <c r="J8" i="1"/>
  <c r="D9" i="1"/>
  <c r="I9" i="1"/>
  <c r="J9" i="1"/>
  <c r="I10" i="1"/>
  <c r="J10" i="1"/>
  <c r="I11" i="1"/>
  <c r="J11" i="1"/>
  <c r="I12" i="1"/>
  <c r="J12" i="1"/>
  <c r="I13" i="1"/>
  <c r="J13" i="1"/>
  <c r="B14" i="1"/>
  <c r="C14" i="1"/>
  <c r="D14" i="1"/>
  <c r="E14" i="1"/>
  <c r="F14" i="1"/>
  <c r="G14" i="1"/>
  <c r="H14" i="1"/>
  <c r="H49" i="1" s="1"/>
  <c r="I16" i="1"/>
  <c r="I25" i="1" s="1"/>
  <c r="J16" i="1"/>
  <c r="J25" i="1" s="1"/>
  <c r="I17" i="1"/>
  <c r="J17" i="1"/>
  <c r="I18" i="1"/>
  <c r="J18" i="1"/>
  <c r="I19" i="1"/>
  <c r="J19" i="1"/>
  <c r="I20" i="1"/>
  <c r="J20" i="1"/>
  <c r="I21" i="1"/>
  <c r="J21" i="1"/>
  <c r="D22" i="1"/>
  <c r="I22" i="1"/>
  <c r="J22" i="1"/>
  <c r="I23" i="1"/>
  <c r="J23" i="1"/>
  <c r="I24" i="1"/>
  <c r="J24" i="1"/>
  <c r="B25" i="1"/>
  <c r="C25" i="1"/>
  <c r="C49" i="1" s="1"/>
  <c r="D25" i="1"/>
  <c r="E25" i="1"/>
  <c r="F25" i="1"/>
  <c r="G25" i="1"/>
  <c r="G49" i="1" s="1"/>
  <c r="H25" i="1"/>
  <c r="I27" i="1"/>
  <c r="I37" i="1" s="1"/>
  <c r="J27" i="1"/>
  <c r="J37" i="1" s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D35" i="1"/>
  <c r="D37" i="1" s="1"/>
  <c r="I35" i="1"/>
  <c r="J35" i="1"/>
  <c r="I36" i="1"/>
  <c r="B37" i="1"/>
  <c r="B49" i="1" s="1"/>
  <c r="C37" i="1"/>
  <c r="E37" i="1"/>
  <c r="F37" i="1"/>
  <c r="F49" i="1" s="1"/>
  <c r="G37" i="1"/>
  <c r="H37" i="1"/>
  <c r="I39" i="1"/>
  <c r="I48" i="1" s="1"/>
  <c r="J39" i="1"/>
  <c r="D40" i="1"/>
  <c r="I40" i="1"/>
  <c r="J40" i="1"/>
  <c r="I41" i="1"/>
  <c r="J41" i="1"/>
  <c r="I42" i="1"/>
  <c r="J42" i="1"/>
  <c r="I43" i="1"/>
  <c r="J43" i="1"/>
  <c r="D44" i="1"/>
  <c r="D48" i="1" s="1"/>
  <c r="I44" i="1"/>
  <c r="J44" i="1"/>
  <c r="I45" i="1"/>
  <c r="J45" i="1"/>
  <c r="I46" i="1"/>
  <c r="J46" i="1"/>
  <c r="I47" i="1"/>
  <c r="J47" i="1"/>
  <c r="B48" i="1"/>
  <c r="C48" i="1"/>
  <c r="E48" i="1"/>
  <c r="F48" i="1"/>
  <c r="G48" i="1"/>
  <c r="H48" i="1"/>
  <c r="J48" i="1"/>
  <c r="E49" i="1"/>
  <c r="I56" i="1"/>
  <c r="I63" i="1" s="1"/>
  <c r="J56" i="1"/>
  <c r="I57" i="1"/>
  <c r="J57" i="1"/>
  <c r="I58" i="1"/>
  <c r="J58" i="1"/>
  <c r="D59" i="1"/>
  <c r="I59" i="1"/>
  <c r="J59" i="1"/>
  <c r="J63" i="1" s="1"/>
  <c r="I60" i="1"/>
  <c r="J60" i="1"/>
  <c r="I61" i="1"/>
  <c r="J61" i="1"/>
  <c r="I62" i="1"/>
  <c r="J62" i="1"/>
  <c r="B63" i="1"/>
  <c r="C63" i="1"/>
  <c r="C83" i="1" s="1"/>
  <c r="C84" i="1" s="1"/>
  <c r="D63" i="1"/>
  <c r="E63" i="1"/>
  <c r="F63" i="1"/>
  <c r="G63" i="1"/>
  <c r="G83" i="1" s="1"/>
  <c r="H63" i="1"/>
  <c r="I65" i="1"/>
  <c r="I74" i="1" s="1"/>
  <c r="J65" i="1"/>
  <c r="I66" i="1"/>
  <c r="J66" i="1"/>
  <c r="J74" i="1" s="1"/>
  <c r="D67" i="1"/>
  <c r="I67" i="1"/>
  <c r="D68" i="1"/>
  <c r="I68" i="1"/>
  <c r="J68" i="1"/>
  <c r="D69" i="1"/>
  <c r="I69" i="1"/>
  <c r="J69" i="1"/>
  <c r="I70" i="1"/>
  <c r="J70" i="1"/>
  <c r="I71" i="1"/>
  <c r="J71" i="1"/>
  <c r="I73" i="1"/>
  <c r="J73" i="1"/>
  <c r="B74" i="1"/>
  <c r="C74" i="1"/>
  <c r="D74" i="1"/>
  <c r="D83" i="1" s="1"/>
  <c r="D84" i="1" s="1"/>
  <c r="E74" i="1"/>
  <c r="F74" i="1"/>
  <c r="G74" i="1"/>
  <c r="H74" i="1"/>
  <c r="H83" i="1" s="1"/>
  <c r="I76" i="1"/>
  <c r="I82" i="1" s="1"/>
  <c r="J76" i="1"/>
  <c r="J82" i="1" s="1"/>
  <c r="I77" i="1"/>
  <c r="J77" i="1"/>
  <c r="I78" i="1"/>
  <c r="J78" i="1"/>
  <c r="I79" i="1"/>
  <c r="J79" i="1"/>
  <c r="I80" i="1"/>
  <c r="J80" i="1"/>
  <c r="I81" i="1"/>
  <c r="J81" i="1"/>
  <c r="B82" i="1"/>
  <c r="C82" i="1"/>
  <c r="D82" i="1"/>
  <c r="E82" i="1"/>
  <c r="F82" i="1"/>
  <c r="G82" i="1"/>
  <c r="H82" i="1"/>
  <c r="B83" i="1"/>
  <c r="B84" i="1" s="1"/>
  <c r="E83" i="1"/>
  <c r="F83" i="1"/>
  <c r="G50" i="1" l="1"/>
  <c r="G84" i="1" s="1"/>
  <c r="G85" i="1" s="1"/>
  <c r="D49" i="1"/>
  <c r="E50" i="1" s="1"/>
  <c r="E84" i="1" s="1"/>
  <c r="E85" i="1" s="1"/>
  <c r="F50" i="1"/>
  <c r="F84" i="1" s="1"/>
  <c r="F85" i="1" s="1"/>
  <c r="H50" i="1" l="1"/>
  <c r="H84" i="1" s="1"/>
  <c r="H85" i="1" s="1"/>
</calcChain>
</file>

<file path=xl/sharedStrings.xml><?xml version="1.0" encoding="utf-8"?>
<sst xmlns="http://schemas.openxmlformats.org/spreadsheetml/2006/main" count="159" uniqueCount="86">
  <si>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</si>
  <si>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</si>
  <si>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</si>
  <si>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</si>
  <si>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</si>
  <si>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Praca dyplomowa i egzamin dyplomowy</t>
  </si>
  <si>
    <t>z</t>
  </si>
  <si>
    <t>Seminarium dyplomowe 2</t>
  </si>
  <si>
    <t xml:space="preserve">Technologiczne projektowanie zakładów spożywczych </t>
  </si>
  <si>
    <t>Inżynieria przetwórstwa owoców i warzyw 2</t>
  </si>
  <si>
    <t xml:space="preserve">Technologia produkcji spożywczej </t>
  </si>
  <si>
    <t>Przetwórstwo zbożowo-młynarskie i piekarstwo 2</t>
  </si>
  <si>
    <t>SEMESTR VII</t>
  </si>
  <si>
    <t>Seminarium dyplomowe 1</t>
  </si>
  <si>
    <t>Praktyki zawodowe 4 tygodnie</t>
  </si>
  <si>
    <t xml:space="preserve">Przetwórstwo strączkowych i oleistych </t>
  </si>
  <si>
    <t>Inżynieria opakowań</t>
  </si>
  <si>
    <t>Inżynieria przetwórstwa owoców i warzyw 1</t>
  </si>
  <si>
    <t xml:space="preserve">Gospodarka wodno-ściekowa i odpadami </t>
  </si>
  <si>
    <t>Przetwórstwo zbożowo-młynarskie i piekarstwo 1</t>
  </si>
  <si>
    <t>Inżynieria przetwórstwa surowców zwierzęcych</t>
  </si>
  <si>
    <t xml:space="preserve">Modelowanie procesów cieplnych i przepływowych </t>
  </si>
  <si>
    <t>SEMESTR VI</t>
  </si>
  <si>
    <t>Suszarnictwo i przechowalnictwo</t>
  </si>
  <si>
    <t xml:space="preserve">Procesy przetwarzania surowców spożywczych </t>
  </si>
  <si>
    <t>Kinematyka i dynamika maszyn manipulacyjnych</t>
  </si>
  <si>
    <t xml:space="preserve">Chłodnictwo i urządzenia chłodnicze </t>
  </si>
  <si>
    <t xml:space="preserve">Inżynieria procesowa </t>
  </si>
  <si>
    <t xml:space="preserve">Chemia żywności </t>
  </si>
  <si>
    <t>Automatyka</t>
  </si>
  <si>
    <t>SEMESTR V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</si>
  <si>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</si>
  <si>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</si>
  <si>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</si>
  <si>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</si>
  <si>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</si>
  <si>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</si>
  <si>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</si>
  <si>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</si>
  <si>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</si>
  <si>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</si>
  <si>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</si>
  <si>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</si>
  <si>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</si>
  <si>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</si>
  <si>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</si>
  <si>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</si>
  <si>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</si>
  <si>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</si>
  <si>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</si>
  <si>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</si>
  <si>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</si>
  <si>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</si>
  <si>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</si>
  <si>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</si>
  <si>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</si>
  <si>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</si>
  <si>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</si>
  <si>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</si>
  <si>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</si>
  <si>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</si>
  <si>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Wychowanie fizyczne 2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</si>
  <si>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</si>
  <si>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</si>
  <si>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</si>
  <si>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</si>
  <si>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</si>
  <si>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</si>
  <si>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</si>
  <si>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</si>
  <si>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</si>
  <si>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1</t>
  </si>
  <si>
    <t>Język obcy 1</t>
  </si>
  <si>
    <t>SEMESTR II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</si>
  <si>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</si>
  <si>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</si>
  <si>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</si>
  <si>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</si>
  <si>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</si>
  <si>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</si>
  <si>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</si>
  <si>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</si>
  <si>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</si>
  <si>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</si>
  <si>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 xml:space="preserve">Kierunek inżynieria rolnicza i leśna, specjalność inżynieria żywności, studia stacjonarne pierwszego stopnia.
 Rok akademicki 2018/2019, zatwierdzony uchwałą Rady Wydziału dn. 12.07.2018, obowiązuje w semestrze I-VII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</si>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</sst>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165" fontId="6" fillId="0" borderId="0"/>
    <xf numFmtId="0" fontId="1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Alignment="1">
      <alignment vertical="center"/>
    </xf>
    <xf numFmtId="1" fontId="3" fillId="0" borderId="1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3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1" fontId="4" fillId="0" borderId="0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0" fillId="2" borderId="0" xfId="0" applyFill="1"/>
    <xf numFmtId="0" fontId="4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4" fillId="0" borderId="0" xfId="1" applyFont="1" applyFill="1"/>
    <xf numFmtId="165" fontId="3" fillId="0" borderId="8" xfId="2" applyFont="1" applyFill="1" applyBorder="1" applyAlignment="1" applyProtection="1">
      <alignment horizontal="center" vertical="center" textRotation="90"/>
    </xf>
    <xf numFmtId="165" fontId="3" fillId="0" borderId="8" xfId="2" applyFont="1" applyFill="1" applyBorder="1" applyAlignment="1" applyProtection="1">
      <alignment horizontal="center" vertical="center" textRotation="90" wrapText="1"/>
    </xf>
    <xf numFmtId="49" fontId="3" fillId="0" borderId="8" xfId="2" applyNumberFormat="1" applyFont="1" applyFill="1" applyBorder="1" applyAlignment="1" applyProtection="1">
      <alignment horizontal="center" vertical="center" textRotation="90" wrapText="1"/>
    </xf>
    <xf numFmtId="1" fontId="3" fillId="0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9" fontId="9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/>
    <xf numFmtId="0" fontId="11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left" vertical="center"/>
    </xf>
    <xf numFmtId="1" fontId="5" fillId="0" borderId="9" xfId="1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" fontId="3" fillId="0" borderId="2" xfId="1" applyNumberFormat="1" applyFont="1" applyFill="1" applyBorder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2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/>
    <xf numFmtId="1" fontId="4" fillId="0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1" fontId="4" fillId="0" borderId="2" xfId="1" applyNumberFormat="1" applyFont="1" applyFill="1" applyBorder="1" applyAlignment="1">
      <alignment horizontal="center"/>
    </xf>
    <xf numFmtId="0" fontId="4" fillId="0" borderId="3" xfId="1" applyFont="1" applyFill="1" applyBorder="1"/>
    <xf numFmtId="0" fontId="4" fillId="0" borderId="2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1" fontId="3" fillId="0" borderId="11" xfId="1" applyNumberFormat="1" applyFont="1" applyFill="1" applyBorder="1" applyAlignment="1">
      <alignment horizontal="center" vertical="center"/>
    </xf>
    <xf numFmtId="0" fontId="4" fillId="2" borderId="1" xfId="3" applyFont="1" applyFill="1" applyBorder="1"/>
    <xf numFmtId="0" fontId="4" fillId="0" borderId="6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" fontId="4" fillId="0" borderId="6" xfId="1" applyNumberFormat="1" applyFont="1" applyFill="1" applyBorder="1" applyAlignment="1">
      <alignment horizontal="center"/>
    </xf>
    <xf numFmtId="0" fontId="4" fillId="0" borderId="1" xfId="1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2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8" xfId="1" applyFont="1" applyFill="1" applyBorder="1" applyAlignment="1">
      <alignment vertical="center"/>
    </xf>
    <xf numFmtId="1" fontId="2" fillId="0" borderId="0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</cellXfs>
  <cellStyles count="4">
    <cellStyle name="Normalny" xfId="0" builtinId="0"/>
    <cellStyle name="Normalny 2" xfId="1"/>
    <cellStyle name="Normalny 3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5"/>
  <sheetViews>
    <sheetView tabSelected="1" zoomScaleNormal="100" workbookViewId="0">
      <selection activeCell="L20" sqref="L20"/>
    </sheetView>
  </sheetViews>
  <sheetFormatPr defaultRowHeight="14.25"/>
  <cols>
    <col min="1" max="1" width="48.75" style="1" customWidth="1"/>
    <col min="2" max="2" width="6.125" style="2" customWidth="1"/>
    <col min="3" max="10" width="6.125" style="1" customWidth="1"/>
    <col min="11" max="11" width="5.75" customWidth="1"/>
  </cols>
  <sheetData>
    <row r="1" spans="1:11" ht="15">
      <c r="A1" s="95" t="s">
        <v>85</v>
      </c>
      <c r="B1" s="95"/>
      <c r="C1" s="95"/>
      <c r="D1" s="95"/>
      <c r="E1" s="95"/>
      <c r="F1" s="95"/>
      <c r="G1" s="95"/>
      <c r="H1" s="95"/>
      <c r="I1" s="95"/>
      <c r="J1" s="95"/>
    </row>
    <row r="2" spans="1:11" ht="45.6" customHeight="1">
      <c r="A2" s="94" t="s">
        <v>84</v>
      </c>
      <c r="B2" s="94"/>
      <c r="C2" s="94"/>
      <c r="D2" s="94"/>
      <c r="E2" s="94"/>
      <c r="F2" s="94"/>
      <c r="G2" s="94"/>
      <c r="H2" s="94"/>
      <c r="I2" s="94"/>
      <c r="J2" s="94"/>
    </row>
    <row r="3" spans="1:11" ht="113.25">
      <c r="A3" s="93" t="s">
        <v>40</v>
      </c>
      <c r="B3" s="38" t="s">
        <v>39</v>
      </c>
      <c r="C3" s="36" t="s">
        <v>38</v>
      </c>
      <c r="D3" s="36" t="s">
        <v>37</v>
      </c>
      <c r="E3" s="35" t="s">
        <v>36</v>
      </c>
      <c r="F3" s="37" t="s">
        <v>35</v>
      </c>
      <c r="G3" s="37" t="s">
        <v>34</v>
      </c>
      <c r="H3" s="36" t="s">
        <v>33</v>
      </c>
      <c r="I3" s="35" t="s">
        <v>32</v>
      </c>
      <c r="J3" s="35" t="s">
        <v>31</v>
      </c>
      <c r="K3" s="92"/>
    </row>
    <row r="4" spans="1:11" ht="16.5">
      <c r="A4" s="91" t="s">
        <v>83</v>
      </c>
      <c r="B4" s="90"/>
      <c r="C4" s="90"/>
      <c r="D4" s="90"/>
      <c r="E4" s="90"/>
      <c r="F4" s="90"/>
      <c r="G4" s="90"/>
      <c r="H4" s="90"/>
      <c r="I4" s="90"/>
      <c r="J4" s="89"/>
    </row>
    <row r="5" spans="1:11" ht="16.5">
      <c r="A5" s="27" t="s">
        <v>82</v>
      </c>
      <c r="B5" s="28">
        <v>6</v>
      </c>
      <c r="C5" s="25" t="s">
        <v>6</v>
      </c>
      <c r="D5" s="24">
        <f>SUM(E5:H5)</f>
        <v>60</v>
      </c>
      <c r="E5" s="77">
        <v>30</v>
      </c>
      <c r="F5" s="88">
        <v>15</v>
      </c>
      <c r="G5" s="88">
        <v>15</v>
      </c>
      <c r="H5" s="24"/>
      <c r="I5" s="24">
        <f>ROUNDUP(E5/15,0)</f>
        <v>2</v>
      </c>
      <c r="J5" s="24">
        <f>ROUNDUP((F5+G5+H5)/15,0)</f>
        <v>2</v>
      </c>
    </row>
    <row r="6" spans="1:11" ht="16.5">
      <c r="A6" s="27" t="s">
        <v>81</v>
      </c>
      <c r="B6" s="28">
        <v>5</v>
      </c>
      <c r="C6" s="25" t="s">
        <v>4</v>
      </c>
      <c r="D6" s="24">
        <v>45</v>
      </c>
      <c r="E6" s="77">
        <v>15</v>
      </c>
      <c r="F6" s="77">
        <v>10</v>
      </c>
      <c r="G6" s="77">
        <v>20</v>
      </c>
      <c r="H6" s="24"/>
      <c r="I6" s="24">
        <f>ROUNDUP(E6/15,0)</f>
        <v>1</v>
      </c>
      <c r="J6" s="24">
        <f>ROUNDUP((F6+G6+H6)/15,0)</f>
        <v>2</v>
      </c>
    </row>
    <row r="7" spans="1:11" ht="16.5">
      <c r="A7" s="27" t="s">
        <v>80</v>
      </c>
      <c r="B7" s="28">
        <v>4</v>
      </c>
      <c r="C7" s="25" t="s">
        <v>4</v>
      </c>
      <c r="D7" s="24">
        <f>SUM(E7:H7)</f>
        <v>45</v>
      </c>
      <c r="E7" s="77">
        <v>30</v>
      </c>
      <c r="F7" s="76">
        <v>15</v>
      </c>
      <c r="G7" s="76"/>
      <c r="H7" s="24"/>
      <c r="I7" s="24">
        <f>ROUNDUP(E7/15,0)</f>
        <v>2</v>
      </c>
      <c r="J7" s="24">
        <f>ROUNDUP((F7+G7+H7)/15,0)</f>
        <v>1</v>
      </c>
    </row>
    <row r="8" spans="1:11" ht="16.5">
      <c r="A8" s="87" t="s">
        <v>79</v>
      </c>
      <c r="B8" s="86">
        <v>5</v>
      </c>
      <c r="C8" s="25" t="s">
        <v>4</v>
      </c>
      <c r="D8" s="24">
        <v>45</v>
      </c>
      <c r="E8" s="85">
        <v>15</v>
      </c>
      <c r="F8" s="84">
        <v>10</v>
      </c>
      <c r="G8" s="84">
        <v>20</v>
      </c>
      <c r="H8" s="24"/>
      <c r="I8" s="24">
        <f>ROUNDUP(E8/15,0)</f>
        <v>1</v>
      </c>
      <c r="J8" s="24">
        <f>ROUNDUP((F8+G8+H8)/15,0)</f>
        <v>2</v>
      </c>
    </row>
    <row r="9" spans="1:11" ht="16.5">
      <c r="A9" s="27" t="s">
        <v>78</v>
      </c>
      <c r="B9" s="28">
        <v>3</v>
      </c>
      <c r="C9" s="25" t="s">
        <v>6</v>
      </c>
      <c r="D9" s="24">
        <f>SUM(E9:H9)</f>
        <v>30</v>
      </c>
      <c r="E9" s="77">
        <v>15</v>
      </c>
      <c r="F9" s="77"/>
      <c r="G9" s="77">
        <v>15</v>
      </c>
      <c r="H9" s="24"/>
      <c r="I9" s="24">
        <f>ROUNDUP(E9/15,0)</f>
        <v>1</v>
      </c>
      <c r="J9" s="24">
        <f>ROUNDUP((F9+G9+H9)/15,0)</f>
        <v>1</v>
      </c>
    </row>
    <row r="10" spans="1:11" ht="16.5">
      <c r="A10" s="65" t="s">
        <v>77</v>
      </c>
      <c r="B10" s="64">
        <v>2</v>
      </c>
      <c r="C10" s="25" t="s">
        <v>6</v>
      </c>
      <c r="D10" s="24">
        <v>30</v>
      </c>
      <c r="E10" s="24">
        <v>15</v>
      </c>
      <c r="F10" s="24">
        <v>5</v>
      </c>
      <c r="G10" s="24">
        <v>10</v>
      </c>
      <c r="H10" s="24"/>
      <c r="I10" s="24">
        <f>ROUNDUP(E10/15,0)</f>
        <v>1</v>
      </c>
      <c r="J10" s="24">
        <f>ROUNDUP((F10+G10+H10)/15,0)</f>
        <v>1</v>
      </c>
    </row>
    <row r="11" spans="1:11" ht="16.5">
      <c r="A11" s="65" t="s">
        <v>76</v>
      </c>
      <c r="B11" s="64">
        <v>3</v>
      </c>
      <c r="C11" s="25" t="s">
        <v>6</v>
      </c>
      <c r="D11" s="24">
        <v>30</v>
      </c>
      <c r="E11" s="24">
        <v>15</v>
      </c>
      <c r="F11" s="24">
        <v>5</v>
      </c>
      <c r="G11" s="24">
        <v>10</v>
      </c>
      <c r="H11" s="24"/>
      <c r="I11" s="24">
        <f>ROUNDUP(E11/15,0)</f>
        <v>1</v>
      </c>
      <c r="J11" s="24">
        <f>ROUNDUP((F11+G11+H11)/15,0)</f>
        <v>1</v>
      </c>
    </row>
    <row r="12" spans="1:11" ht="16.5">
      <c r="A12" s="83" t="s">
        <v>75</v>
      </c>
      <c r="B12" s="28">
        <v>2</v>
      </c>
      <c r="C12" s="25" t="s">
        <v>6</v>
      </c>
      <c r="D12" s="24">
        <v>30</v>
      </c>
      <c r="E12" s="77">
        <v>30</v>
      </c>
      <c r="F12" s="77"/>
      <c r="G12" s="77"/>
      <c r="H12" s="24"/>
      <c r="I12" s="24">
        <f>ROUNDUP(E12/15,0)</f>
        <v>2</v>
      </c>
      <c r="J12" s="24">
        <f>ROUNDUP((F12+G12+H12)/15,0)</f>
        <v>0</v>
      </c>
    </row>
    <row r="13" spans="1:11" ht="16.5">
      <c r="A13" s="27" t="s">
        <v>74</v>
      </c>
      <c r="B13" s="28">
        <v>0</v>
      </c>
      <c r="C13" s="25" t="s">
        <v>6</v>
      </c>
      <c r="D13" s="24">
        <v>5</v>
      </c>
      <c r="E13" s="77">
        <v>5</v>
      </c>
      <c r="F13" s="77"/>
      <c r="G13" s="77"/>
      <c r="H13" s="24"/>
      <c r="I13" s="24">
        <f>ROUNDUP(E13/15,0)</f>
        <v>1</v>
      </c>
      <c r="J13" s="24">
        <f>ROUNDUP((F13+G13+H13)/15,0)</f>
        <v>0</v>
      </c>
    </row>
    <row r="14" spans="1:11" ht="16.5">
      <c r="A14" s="22" t="s">
        <v>3</v>
      </c>
      <c r="B14" s="21">
        <f>SUM(B5:B13)</f>
        <v>30</v>
      </c>
      <c r="C14" s="20">
        <f>COUNTIF(C5:C13,"e")</f>
        <v>3</v>
      </c>
      <c r="D14" s="17">
        <f>SUM(D5:D13)</f>
        <v>320</v>
      </c>
      <c r="E14" s="82">
        <f>SUM(E5:E13)</f>
        <v>170</v>
      </c>
      <c r="F14" s="82">
        <f>SUM(F5:F13)</f>
        <v>60</v>
      </c>
      <c r="G14" s="82">
        <f>SUM(G5:G13)</f>
        <v>90</v>
      </c>
      <c r="H14" s="17">
        <f>SUM(H5:H13)</f>
        <v>0</v>
      </c>
      <c r="I14" s="17">
        <f>SUM(I5:I13)</f>
        <v>12</v>
      </c>
      <c r="J14" s="17">
        <f>SUM(J5:J13)</f>
        <v>10</v>
      </c>
    </row>
    <row r="15" spans="1:11" ht="16.5">
      <c r="A15" s="81" t="s">
        <v>73</v>
      </c>
      <c r="B15" s="80"/>
      <c r="C15" s="80"/>
      <c r="D15" s="80"/>
      <c r="E15" s="80"/>
      <c r="F15" s="80"/>
      <c r="G15" s="80"/>
      <c r="H15" s="80"/>
      <c r="I15" s="80"/>
      <c r="J15" s="79"/>
    </row>
    <row r="16" spans="1:11" ht="16.5">
      <c r="A16" s="72" t="s">
        <v>72</v>
      </c>
      <c r="B16" s="71">
        <v>2</v>
      </c>
      <c r="C16" s="25" t="s">
        <v>6</v>
      </c>
      <c r="D16" s="24">
        <v>30</v>
      </c>
      <c r="E16" s="24"/>
      <c r="F16" s="24"/>
      <c r="G16" s="30">
        <v>30</v>
      </c>
      <c r="H16" s="24"/>
      <c r="I16" s="24">
        <f>ROUNDUP(E16/15,0)</f>
        <v>0</v>
      </c>
      <c r="J16" s="24">
        <f>ROUNDUP((F16+G16+H16)/15,0)</f>
        <v>2</v>
      </c>
    </row>
    <row r="17" spans="1:10" ht="16.5">
      <c r="A17" s="72" t="s">
        <v>71</v>
      </c>
      <c r="B17" s="71">
        <v>0</v>
      </c>
      <c r="C17" s="25" t="s">
        <v>6</v>
      </c>
      <c r="D17" s="24">
        <v>30</v>
      </c>
      <c r="E17" s="24"/>
      <c r="F17" s="24">
        <v>30</v>
      </c>
      <c r="G17" s="30"/>
      <c r="H17" s="24"/>
      <c r="I17" s="24">
        <f>ROUNDUP(E17/15,0)</f>
        <v>0</v>
      </c>
      <c r="J17" s="24">
        <f>ROUNDUP((F17+G17+H17)/15,0)</f>
        <v>2</v>
      </c>
    </row>
    <row r="18" spans="1:10" ht="16.5">
      <c r="A18" s="72" t="s">
        <v>70</v>
      </c>
      <c r="B18" s="71">
        <v>7</v>
      </c>
      <c r="C18" s="25" t="s">
        <v>4</v>
      </c>
      <c r="D18" s="24">
        <v>75</v>
      </c>
      <c r="E18" s="24">
        <v>30</v>
      </c>
      <c r="F18" s="66">
        <v>30</v>
      </c>
      <c r="G18" s="78">
        <v>15</v>
      </c>
      <c r="H18" s="24"/>
      <c r="I18" s="24">
        <f>ROUNDUP(E18/15,0)</f>
        <v>2</v>
      </c>
      <c r="J18" s="24">
        <f>ROUNDUP((F18+G18+H18)/15,0)</f>
        <v>3</v>
      </c>
    </row>
    <row r="19" spans="1:10" ht="16.5">
      <c r="A19" s="27" t="s">
        <v>69</v>
      </c>
      <c r="B19" s="28">
        <v>3</v>
      </c>
      <c r="C19" s="25" t="s">
        <v>6</v>
      </c>
      <c r="D19" s="24">
        <v>30</v>
      </c>
      <c r="E19" s="77">
        <v>15</v>
      </c>
      <c r="F19" s="76">
        <v>5</v>
      </c>
      <c r="G19" s="76">
        <v>10</v>
      </c>
      <c r="H19" s="24"/>
      <c r="I19" s="24">
        <f>ROUNDUP(E19/15,0)</f>
        <v>1</v>
      </c>
      <c r="J19" s="24">
        <f>ROUNDUP((F19+G19+H19)/15,0)</f>
        <v>1</v>
      </c>
    </row>
    <row r="20" spans="1:10" ht="16.5">
      <c r="A20" s="72" t="s">
        <v>68</v>
      </c>
      <c r="B20" s="71">
        <v>3</v>
      </c>
      <c r="C20" s="25" t="s">
        <v>6</v>
      </c>
      <c r="D20" s="24">
        <v>30</v>
      </c>
      <c r="E20" s="24">
        <v>15</v>
      </c>
      <c r="F20" s="24">
        <v>5</v>
      </c>
      <c r="G20" s="30">
        <v>10</v>
      </c>
      <c r="H20" s="24"/>
      <c r="I20" s="24">
        <f>ROUNDUP(E20/15,0)</f>
        <v>1</v>
      </c>
      <c r="J20" s="24">
        <f>ROUNDUP((F20+G20+H20)/15,0)</f>
        <v>1</v>
      </c>
    </row>
    <row r="21" spans="1:10" ht="16.5">
      <c r="A21" s="72" t="s">
        <v>67</v>
      </c>
      <c r="B21" s="71">
        <v>5</v>
      </c>
      <c r="C21" s="25" t="s">
        <v>4</v>
      </c>
      <c r="D21" s="24">
        <v>60</v>
      </c>
      <c r="E21" s="24">
        <v>30</v>
      </c>
      <c r="F21" s="24">
        <v>10</v>
      </c>
      <c r="G21" s="30">
        <v>20</v>
      </c>
      <c r="H21" s="24"/>
      <c r="I21" s="24">
        <f>ROUNDUP(E21/15,0)</f>
        <v>2</v>
      </c>
      <c r="J21" s="24">
        <f>ROUNDUP((F21+G21+H21)/15,0)</f>
        <v>2</v>
      </c>
    </row>
    <row r="22" spans="1:10" ht="16.5">
      <c r="A22" s="72" t="s">
        <v>66</v>
      </c>
      <c r="B22" s="71">
        <v>5</v>
      </c>
      <c r="C22" s="25" t="s">
        <v>4</v>
      </c>
      <c r="D22" s="24">
        <f>SUM(E22:H22)</f>
        <v>45</v>
      </c>
      <c r="E22" s="24">
        <v>15</v>
      </c>
      <c r="F22" s="24">
        <v>10</v>
      </c>
      <c r="G22" s="24">
        <v>20</v>
      </c>
      <c r="H22" s="24"/>
      <c r="I22" s="24">
        <f>ROUNDUP(E22/15,0)</f>
        <v>1</v>
      </c>
      <c r="J22" s="24">
        <f>ROUNDUP((F22+G22+H22)/15,0)</f>
        <v>2</v>
      </c>
    </row>
    <row r="23" spans="1:10" ht="16.5">
      <c r="A23" s="27" t="s">
        <v>65</v>
      </c>
      <c r="B23" s="28">
        <v>3</v>
      </c>
      <c r="C23" s="25" t="s">
        <v>6</v>
      </c>
      <c r="D23" s="24">
        <v>30</v>
      </c>
      <c r="E23" s="24"/>
      <c r="F23" s="24">
        <v>10</v>
      </c>
      <c r="G23" s="30">
        <v>20</v>
      </c>
      <c r="H23" s="24"/>
      <c r="I23" s="24">
        <f>ROUNDUP(E23/15,0)</f>
        <v>0</v>
      </c>
      <c r="J23" s="24">
        <f>ROUNDUP((F23+G23+H23)/15,0)</f>
        <v>2</v>
      </c>
    </row>
    <row r="24" spans="1:10" ht="16.5">
      <c r="A24" s="65" t="s">
        <v>64</v>
      </c>
      <c r="B24" s="64">
        <v>2</v>
      </c>
      <c r="C24" s="25" t="s">
        <v>6</v>
      </c>
      <c r="D24" s="24">
        <v>30</v>
      </c>
      <c r="E24" s="24">
        <v>30</v>
      </c>
      <c r="F24" s="24"/>
      <c r="G24" s="24"/>
      <c r="H24" s="24"/>
      <c r="I24" s="24">
        <f>ROUNDUP(E24/15,0)</f>
        <v>2</v>
      </c>
      <c r="J24" s="24">
        <f>ROUNDUP((F24+G24+H24)/15,0)</f>
        <v>0</v>
      </c>
    </row>
    <row r="25" spans="1:10" ht="16.5">
      <c r="A25" s="75" t="s">
        <v>3</v>
      </c>
      <c r="B25" s="17">
        <f>SUM(B16:B24)</f>
        <v>30</v>
      </c>
      <c r="C25" s="20">
        <f>COUNTIF(C16:C24,"e")</f>
        <v>3</v>
      </c>
      <c r="D25" s="17">
        <f>SUM(D16:D24)</f>
        <v>360</v>
      </c>
      <c r="E25" s="17">
        <f>SUM(E16:E24)</f>
        <v>135</v>
      </c>
      <c r="F25" s="17">
        <f>SUM(F16:F24)</f>
        <v>100</v>
      </c>
      <c r="G25" s="17">
        <f>SUM(G16:G24)</f>
        <v>125</v>
      </c>
      <c r="H25" s="17">
        <f>SUM(H16:H24)</f>
        <v>0</v>
      </c>
      <c r="I25" s="17">
        <f>SUM(I16:I24)</f>
        <v>9</v>
      </c>
      <c r="J25" s="17">
        <f>SUM(J16:J24)</f>
        <v>15</v>
      </c>
    </row>
    <row r="26" spans="1:10" ht="16.5">
      <c r="A26" s="62" t="s">
        <v>63</v>
      </c>
      <c r="B26" s="74"/>
      <c r="C26" s="74"/>
      <c r="D26" s="74"/>
      <c r="E26" s="74"/>
      <c r="F26" s="74"/>
      <c r="G26" s="74"/>
      <c r="H26" s="74"/>
      <c r="I26" s="74"/>
      <c r="J26" s="73"/>
    </row>
    <row r="27" spans="1:10" ht="16.5">
      <c r="A27" s="27" t="s">
        <v>62</v>
      </c>
      <c r="B27" s="28">
        <v>3</v>
      </c>
      <c r="C27" s="25" t="s">
        <v>6</v>
      </c>
      <c r="D27" s="24">
        <v>45</v>
      </c>
      <c r="E27" s="24"/>
      <c r="F27" s="24"/>
      <c r="G27" s="30">
        <v>45</v>
      </c>
      <c r="H27" s="24"/>
      <c r="I27" s="24">
        <f>ROUNDUP(E27/15,0)</f>
        <v>0</v>
      </c>
      <c r="J27" s="24">
        <f>ROUNDUP((F27+G27+H27)/15,0)</f>
        <v>3</v>
      </c>
    </row>
    <row r="28" spans="1:10" ht="16.5">
      <c r="A28" s="72" t="s">
        <v>61</v>
      </c>
      <c r="B28" s="71">
        <v>0</v>
      </c>
      <c r="C28" s="25" t="s">
        <v>6</v>
      </c>
      <c r="D28" s="24">
        <v>30</v>
      </c>
      <c r="E28" s="24"/>
      <c r="F28" s="24">
        <v>30</v>
      </c>
      <c r="G28" s="30"/>
      <c r="H28" s="24"/>
      <c r="I28" s="24">
        <f>ROUNDUP(E28/15,0)</f>
        <v>0</v>
      </c>
      <c r="J28" s="24">
        <f>ROUNDUP((F28+G28+H28)/15,0)</f>
        <v>2</v>
      </c>
    </row>
    <row r="29" spans="1:10" ht="16.5">
      <c r="A29" s="27" t="s">
        <v>60</v>
      </c>
      <c r="B29" s="28">
        <v>4</v>
      </c>
      <c r="C29" s="25" t="s">
        <v>4</v>
      </c>
      <c r="D29" s="24">
        <v>45</v>
      </c>
      <c r="E29" s="24">
        <v>15</v>
      </c>
      <c r="F29" s="24">
        <v>10</v>
      </c>
      <c r="G29" s="30">
        <v>20</v>
      </c>
      <c r="H29" s="24"/>
      <c r="I29" s="24">
        <f>ROUNDUP(E29/15,0)</f>
        <v>1</v>
      </c>
      <c r="J29" s="24">
        <f>ROUNDUP((F29+G29+H29)/15,0)</f>
        <v>2</v>
      </c>
    </row>
    <row r="30" spans="1:10" ht="16.5">
      <c r="A30" s="70" t="s">
        <v>59</v>
      </c>
      <c r="B30" s="69">
        <v>3</v>
      </c>
      <c r="C30" s="25" t="s">
        <v>6</v>
      </c>
      <c r="D30" s="24">
        <v>45</v>
      </c>
      <c r="E30" s="25">
        <v>15</v>
      </c>
      <c r="F30" s="25">
        <v>10</v>
      </c>
      <c r="G30" s="25">
        <v>20</v>
      </c>
      <c r="H30" s="24"/>
      <c r="I30" s="24">
        <f>ROUNDUP(E30/15,0)</f>
        <v>1</v>
      </c>
      <c r="J30" s="24">
        <f>ROUNDUP((F30+G30+H30)/15,0)</f>
        <v>2</v>
      </c>
    </row>
    <row r="31" spans="1:10" ht="16.5">
      <c r="A31" s="27" t="s">
        <v>58</v>
      </c>
      <c r="B31" s="28">
        <v>5</v>
      </c>
      <c r="C31" s="25" t="s">
        <v>4</v>
      </c>
      <c r="D31" s="24">
        <v>58</v>
      </c>
      <c r="E31" s="24">
        <v>30</v>
      </c>
      <c r="F31" s="24">
        <v>10</v>
      </c>
      <c r="G31" s="24">
        <v>18</v>
      </c>
      <c r="H31" s="24"/>
      <c r="I31" s="24">
        <f>ROUNDUP(E31/15,0)</f>
        <v>2</v>
      </c>
      <c r="J31" s="24">
        <f>ROUNDUP((F31+G31+H31)/15,0)</f>
        <v>2</v>
      </c>
    </row>
    <row r="32" spans="1:10" ht="16.5">
      <c r="A32" s="27" t="s">
        <v>57</v>
      </c>
      <c r="B32" s="28">
        <v>4</v>
      </c>
      <c r="C32" s="25" t="s">
        <v>4</v>
      </c>
      <c r="D32" s="24">
        <v>45</v>
      </c>
      <c r="E32" s="24">
        <v>15</v>
      </c>
      <c r="F32" s="24">
        <v>10</v>
      </c>
      <c r="G32" s="30">
        <v>20</v>
      </c>
      <c r="H32" s="24"/>
      <c r="I32" s="24">
        <f>ROUNDUP(E32/15,0)</f>
        <v>1</v>
      </c>
      <c r="J32" s="24">
        <f>ROUNDUP((F32+G32+H32)/15,0)</f>
        <v>2</v>
      </c>
    </row>
    <row r="33" spans="1:10" ht="13.15" customHeight="1">
      <c r="A33" s="27" t="s">
        <v>56</v>
      </c>
      <c r="B33" s="28">
        <v>2</v>
      </c>
      <c r="C33" s="25" t="s">
        <v>6</v>
      </c>
      <c r="D33" s="24">
        <v>30</v>
      </c>
      <c r="E33" s="25">
        <v>15</v>
      </c>
      <c r="F33" s="25">
        <v>5</v>
      </c>
      <c r="G33" s="25">
        <v>10</v>
      </c>
      <c r="H33" s="17"/>
      <c r="I33" s="24">
        <f>ROUNDUP(E33/15,0)</f>
        <v>1</v>
      </c>
      <c r="J33" s="24">
        <f>ROUNDUP((F33+G33+H33)/15,0)</f>
        <v>1</v>
      </c>
    </row>
    <row r="34" spans="1:10" s="29" customFormat="1" ht="16.5">
      <c r="A34" s="68" t="s">
        <v>55</v>
      </c>
      <c r="B34" s="26">
        <v>4</v>
      </c>
      <c r="C34" s="67" t="s">
        <v>4</v>
      </c>
      <c r="D34" s="66">
        <v>45</v>
      </c>
      <c r="E34" s="67">
        <v>15</v>
      </c>
      <c r="F34" s="67">
        <v>9</v>
      </c>
      <c r="G34" s="67">
        <v>17</v>
      </c>
      <c r="H34" s="66">
        <v>4</v>
      </c>
      <c r="I34" s="66">
        <f>ROUNDUP(E34/15,0)</f>
        <v>1</v>
      </c>
      <c r="J34" s="66">
        <f>ROUNDUP((F34+G34+H34)/15,0)</f>
        <v>2</v>
      </c>
    </row>
    <row r="35" spans="1:10" ht="16.5">
      <c r="A35" s="27" t="s">
        <v>54</v>
      </c>
      <c r="B35" s="28">
        <v>4</v>
      </c>
      <c r="C35" s="25" t="s">
        <v>6</v>
      </c>
      <c r="D35" s="24">
        <f>SUM(E35:H35)</f>
        <v>45</v>
      </c>
      <c r="E35" s="24">
        <v>15</v>
      </c>
      <c r="F35" s="24">
        <v>10</v>
      </c>
      <c r="G35" s="24">
        <v>20</v>
      </c>
      <c r="H35" s="24"/>
      <c r="I35" s="24">
        <f>ROUNDUP(E35/15,0)</f>
        <v>1</v>
      </c>
      <c r="J35" s="24">
        <f>ROUNDUP((F35+G35+H35)/15,0)</f>
        <v>2</v>
      </c>
    </row>
    <row r="36" spans="1:10" ht="16.5">
      <c r="A36" s="65" t="s">
        <v>53</v>
      </c>
      <c r="B36" s="64">
        <v>1</v>
      </c>
      <c r="C36" s="25" t="s">
        <v>6</v>
      </c>
      <c r="D36" s="24">
        <v>15</v>
      </c>
      <c r="E36" s="24">
        <v>15</v>
      </c>
      <c r="F36" s="24"/>
      <c r="G36" s="24"/>
      <c r="H36" s="24"/>
      <c r="I36" s="24">
        <f>ROUNDUP(E36/15,0)</f>
        <v>1</v>
      </c>
      <c r="J36" s="63">
        <v>0</v>
      </c>
    </row>
    <row r="37" spans="1:10" ht="16.5">
      <c r="A37" s="22" t="s">
        <v>3</v>
      </c>
      <c r="B37" s="21">
        <f>SUM(B27:B36)</f>
        <v>30</v>
      </c>
      <c r="C37" s="20">
        <f>COUNTIF(C27:C36,"e")</f>
        <v>4</v>
      </c>
      <c r="D37" s="17">
        <f>SUM(D27:D36)</f>
        <v>403</v>
      </c>
      <c r="E37" s="17">
        <f>SUM(E27:E36)</f>
        <v>135</v>
      </c>
      <c r="F37" s="17">
        <f>SUM(F27:F36)</f>
        <v>94</v>
      </c>
      <c r="G37" s="17">
        <f>SUM(G27:G36)</f>
        <v>170</v>
      </c>
      <c r="H37" s="17">
        <f>SUM(H27:H36)</f>
        <v>4</v>
      </c>
      <c r="I37" s="17">
        <f>SUM(I27:I36)</f>
        <v>9</v>
      </c>
      <c r="J37" s="54">
        <f>SUM(J27:J36)</f>
        <v>18</v>
      </c>
    </row>
    <row r="38" spans="1:10" ht="16.5">
      <c r="A38" s="62" t="s">
        <v>52</v>
      </c>
      <c r="B38" s="61"/>
      <c r="C38" s="61"/>
      <c r="D38" s="61"/>
      <c r="E38" s="61"/>
      <c r="F38" s="61"/>
      <c r="G38" s="61"/>
      <c r="H38" s="61"/>
      <c r="I38" s="61"/>
      <c r="J38" s="60"/>
    </row>
    <row r="39" spans="1:10" ht="16.5">
      <c r="A39" s="27" t="s">
        <v>51</v>
      </c>
      <c r="B39" s="28">
        <v>3</v>
      </c>
      <c r="C39" s="25" t="s">
        <v>4</v>
      </c>
      <c r="D39" s="24">
        <v>30</v>
      </c>
      <c r="E39" s="24"/>
      <c r="F39" s="24"/>
      <c r="G39" s="30">
        <v>30</v>
      </c>
      <c r="H39" s="24"/>
      <c r="I39" s="24">
        <f>ROUNDUP(E39/15,0)</f>
        <v>0</v>
      </c>
      <c r="J39" s="24">
        <f>ROUNDUP((F39+G39+H39)/15,0)</f>
        <v>2</v>
      </c>
    </row>
    <row r="40" spans="1:10" ht="16.5">
      <c r="A40" s="27" t="s">
        <v>50</v>
      </c>
      <c r="B40" s="28">
        <v>4</v>
      </c>
      <c r="C40" s="25" t="s">
        <v>4</v>
      </c>
      <c r="D40" s="24">
        <f>SUM(E40:H40)</f>
        <v>45</v>
      </c>
      <c r="E40" s="24">
        <v>15</v>
      </c>
      <c r="F40" s="24">
        <v>10</v>
      </c>
      <c r="G40" s="24">
        <v>20</v>
      </c>
      <c r="H40" s="24"/>
      <c r="I40" s="24">
        <f>ROUNDUP(E40/15,0)</f>
        <v>1</v>
      </c>
      <c r="J40" s="24">
        <f>ROUNDUP((F40+G40+H40)/15,0)</f>
        <v>2</v>
      </c>
    </row>
    <row r="41" spans="1:10" ht="16.5">
      <c r="A41" s="27" t="s">
        <v>49</v>
      </c>
      <c r="B41" s="28">
        <v>3</v>
      </c>
      <c r="C41" s="25" t="s">
        <v>6</v>
      </c>
      <c r="D41" s="24">
        <v>30</v>
      </c>
      <c r="E41" s="24">
        <v>15</v>
      </c>
      <c r="F41" s="24">
        <v>5</v>
      </c>
      <c r="G41" s="30">
        <v>10</v>
      </c>
      <c r="H41" s="24"/>
      <c r="I41" s="24">
        <f>ROUNDUP(E41/15,0)</f>
        <v>1</v>
      </c>
      <c r="J41" s="24">
        <f>ROUNDUP((F41+G41+H41)/15,0)</f>
        <v>1</v>
      </c>
    </row>
    <row r="42" spans="1:10" ht="16.5">
      <c r="A42" s="59" t="s">
        <v>48</v>
      </c>
      <c r="B42" s="28">
        <v>3</v>
      </c>
      <c r="C42" s="25" t="s">
        <v>6</v>
      </c>
      <c r="D42" s="24">
        <v>45</v>
      </c>
      <c r="E42" s="24">
        <v>30</v>
      </c>
      <c r="F42" s="24">
        <v>10</v>
      </c>
      <c r="G42" s="30">
        <v>5</v>
      </c>
      <c r="H42" s="24"/>
      <c r="I42" s="24">
        <f>ROUNDUP(E42/15,0)</f>
        <v>2</v>
      </c>
      <c r="J42" s="24">
        <f>ROUNDUP((F42+G42+H42)/15,0)</f>
        <v>1</v>
      </c>
    </row>
    <row r="43" spans="1:10" ht="16.5">
      <c r="A43" s="27" t="s">
        <v>47</v>
      </c>
      <c r="B43" s="28">
        <v>3</v>
      </c>
      <c r="C43" s="25" t="s">
        <v>6</v>
      </c>
      <c r="D43" s="24">
        <v>35</v>
      </c>
      <c r="E43" s="24">
        <v>15</v>
      </c>
      <c r="F43" s="24">
        <v>7</v>
      </c>
      <c r="G43" s="24">
        <v>13</v>
      </c>
      <c r="H43" s="24"/>
      <c r="I43" s="24">
        <f>ROUNDUP(E43/15,0)</f>
        <v>1</v>
      </c>
      <c r="J43" s="24">
        <f>ROUNDUP((F43+G43+H43)/15,0)</f>
        <v>2</v>
      </c>
    </row>
    <row r="44" spans="1:10" ht="16.5">
      <c r="A44" s="27" t="s">
        <v>46</v>
      </c>
      <c r="B44" s="28">
        <v>4</v>
      </c>
      <c r="C44" s="25" t="s">
        <v>4</v>
      </c>
      <c r="D44" s="24">
        <f>SUM(E44:H44)</f>
        <v>45</v>
      </c>
      <c r="E44" s="24">
        <v>15</v>
      </c>
      <c r="F44" s="24">
        <v>10</v>
      </c>
      <c r="G44" s="24">
        <v>20</v>
      </c>
      <c r="H44" s="24"/>
      <c r="I44" s="24">
        <f>ROUNDUP(E44/15,0)</f>
        <v>1</v>
      </c>
      <c r="J44" s="24">
        <f>ROUNDUP((F44+G44+H44)/15,0)</f>
        <v>2</v>
      </c>
    </row>
    <row r="45" spans="1:10" ht="16.5">
      <c r="A45" s="27" t="s">
        <v>45</v>
      </c>
      <c r="B45" s="28">
        <v>3</v>
      </c>
      <c r="C45" s="25" t="s">
        <v>6</v>
      </c>
      <c r="D45" s="24">
        <v>30</v>
      </c>
      <c r="E45" s="24">
        <v>15</v>
      </c>
      <c r="F45" s="24">
        <v>5</v>
      </c>
      <c r="G45" s="30">
        <v>10</v>
      </c>
      <c r="H45" s="24"/>
      <c r="I45" s="24">
        <f>ROUNDUP(E45/15,0)</f>
        <v>1</v>
      </c>
      <c r="J45" s="24">
        <f>ROUNDUP((F45+G45+H45)/15,0)</f>
        <v>1</v>
      </c>
    </row>
    <row r="46" spans="1:10" ht="16.5">
      <c r="A46" s="27" t="s">
        <v>44</v>
      </c>
      <c r="B46" s="28">
        <v>4</v>
      </c>
      <c r="C46" s="25" t="s">
        <v>4</v>
      </c>
      <c r="D46" s="24">
        <v>45</v>
      </c>
      <c r="E46" s="24">
        <v>15</v>
      </c>
      <c r="F46" s="24">
        <v>6</v>
      </c>
      <c r="G46" s="30">
        <v>20</v>
      </c>
      <c r="H46" s="24">
        <v>4</v>
      </c>
      <c r="I46" s="24">
        <f>ROUNDUP(E46/15,0)</f>
        <v>1</v>
      </c>
      <c r="J46" s="24">
        <f>ROUNDUP((F46+G46+H46)/15,0)</f>
        <v>2</v>
      </c>
    </row>
    <row r="47" spans="1:10" ht="16.5">
      <c r="A47" s="27" t="s">
        <v>43</v>
      </c>
      <c r="B47" s="28">
        <v>3</v>
      </c>
      <c r="C47" s="25" t="s">
        <v>6</v>
      </c>
      <c r="D47" s="24">
        <v>45</v>
      </c>
      <c r="E47" s="24">
        <v>30</v>
      </c>
      <c r="F47" s="24">
        <v>5</v>
      </c>
      <c r="G47" s="30">
        <v>10</v>
      </c>
      <c r="H47" s="24"/>
      <c r="I47" s="24">
        <f>ROUNDUP(E47/15,0)</f>
        <v>2</v>
      </c>
      <c r="J47" s="24">
        <f>ROUNDUP((F47+G47+H47)/15,0)</f>
        <v>1</v>
      </c>
    </row>
    <row r="48" spans="1:10" ht="16.5">
      <c r="A48" s="22" t="s">
        <v>3</v>
      </c>
      <c r="B48" s="21">
        <f>SUM(B39:B47)</f>
        <v>30</v>
      </c>
      <c r="C48" s="20">
        <f>COUNTIF(C39:C47,"e")</f>
        <v>4</v>
      </c>
      <c r="D48" s="18">
        <f>SUM(D39:D47)</f>
        <v>350</v>
      </c>
      <c r="E48" s="17">
        <f>SUM(E39:E47)</f>
        <v>150</v>
      </c>
      <c r="F48" s="17">
        <f>SUM(F39:F47)</f>
        <v>58</v>
      </c>
      <c r="G48" s="17">
        <f>SUM(G39:G47)</f>
        <v>138</v>
      </c>
      <c r="H48" s="58">
        <f>SUM(H39:H47)</f>
        <v>4</v>
      </c>
      <c r="I48" s="53">
        <f>SUM(I39:I47)</f>
        <v>10</v>
      </c>
      <c r="J48" s="57">
        <f>SUM(J39:J47)</f>
        <v>14</v>
      </c>
    </row>
    <row r="49" spans="1:18" ht="16.5">
      <c r="A49" s="56" t="s">
        <v>42</v>
      </c>
      <c r="B49" s="11">
        <f>B14+B25+B37+B48</f>
        <v>120</v>
      </c>
      <c r="C49" s="14">
        <f>C14+C25+C37+C48</f>
        <v>14</v>
      </c>
      <c r="D49" s="13">
        <f>D14+D25+D37+D48</f>
        <v>1433</v>
      </c>
      <c r="E49" s="55">
        <f>E14+E25+E37+E48</f>
        <v>590</v>
      </c>
      <c r="F49" s="17">
        <f>F14+F25+F37+F48</f>
        <v>312</v>
      </c>
      <c r="G49" s="54">
        <f>G14+G25+G37+G48</f>
        <v>523</v>
      </c>
      <c r="H49" s="53">
        <f>H14+H25+H37+H48</f>
        <v>8</v>
      </c>
      <c r="I49" s="7"/>
      <c r="J49" s="52"/>
    </row>
    <row r="50" spans="1:18" ht="16.5">
      <c r="A50" s="51" t="s">
        <v>41</v>
      </c>
      <c r="B50" s="8"/>
      <c r="C50" s="8"/>
      <c r="D50" s="50"/>
      <c r="E50" s="49">
        <f>(E49/D49)*100</f>
        <v>41.172365666434054</v>
      </c>
      <c r="F50" s="5">
        <f>(F49/D49)*100</f>
        <v>21.772505233775298</v>
      </c>
      <c r="G50" s="4">
        <f>(G49/D49)*100</f>
        <v>36.496859734822053</v>
      </c>
      <c r="H50" s="4">
        <f>(H49/D49)*100</f>
        <v>0.55826936496859736</v>
      </c>
      <c r="I50" s="48"/>
      <c r="J50" s="3"/>
    </row>
    <row r="51" spans="1:18" ht="15">
      <c r="A51" s="46"/>
      <c r="B51" s="45"/>
      <c r="C51" s="44"/>
      <c r="D51" s="44"/>
      <c r="E51" s="44"/>
      <c r="F51" s="43"/>
      <c r="G51" s="42"/>
      <c r="H51" s="41"/>
      <c r="I51" s="47"/>
      <c r="J51" s="47"/>
    </row>
    <row r="52" spans="1:18" ht="15">
      <c r="A52" s="46"/>
      <c r="B52" s="45"/>
      <c r="C52" s="44"/>
      <c r="D52" s="44"/>
      <c r="E52" s="44"/>
      <c r="F52" s="43"/>
      <c r="G52" s="42"/>
      <c r="H52" s="41"/>
      <c r="I52" s="40"/>
      <c r="J52" s="40"/>
    </row>
    <row r="53" spans="1:18" ht="15">
      <c r="A53" s="46"/>
      <c r="B53" s="45"/>
      <c r="C53" s="44"/>
      <c r="D53" s="44"/>
      <c r="E53" s="44"/>
      <c r="F53" s="43"/>
      <c r="G53" s="42"/>
      <c r="H53" s="41"/>
      <c r="I53" s="40"/>
      <c r="J53" s="40"/>
    </row>
    <row r="54" spans="1:18" ht="113.25">
      <c r="A54" s="39" t="s">
        <v>40</v>
      </c>
      <c r="B54" s="38" t="s">
        <v>39</v>
      </c>
      <c r="C54" s="36" t="s">
        <v>38</v>
      </c>
      <c r="D54" s="36" t="s">
        <v>37</v>
      </c>
      <c r="E54" s="35" t="s">
        <v>36</v>
      </c>
      <c r="F54" s="37" t="s">
        <v>35</v>
      </c>
      <c r="G54" s="37" t="s">
        <v>34</v>
      </c>
      <c r="H54" s="36" t="s">
        <v>33</v>
      </c>
      <c r="I54" s="35" t="s">
        <v>32</v>
      </c>
      <c r="J54" s="35" t="s">
        <v>31</v>
      </c>
    </row>
    <row r="55" spans="1:18" ht="16.5">
      <c r="A55" s="33" t="s">
        <v>30</v>
      </c>
      <c r="B55" s="32"/>
      <c r="C55" s="32"/>
      <c r="D55" s="32"/>
      <c r="E55" s="32"/>
      <c r="F55" s="32"/>
      <c r="G55" s="32"/>
      <c r="H55" s="32"/>
      <c r="I55" s="32"/>
      <c r="J55" s="31"/>
    </row>
    <row r="56" spans="1:18" ht="16.5">
      <c r="A56" s="27" t="s">
        <v>29</v>
      </c>
      <c r="B56" s="28">
        <v>4</v>
      </c>
      <c r="C56" s="25" t="s">
        <v>4</v>
      </c>
      <c r="D56" s="24">
        <v>45</v>
      </c>
      <c r="E56" s="24">
        <v>15</v>
      </c>
      <c r="F56" s="24">
        <v>10</v>
      </c>
      <c r="G56" s="30">
        <v>20</v>
      </c>
      <c r="H56" s="24"/>
      <c r="I56" s="24">
        <f>ROUNDUP(E56/15,0)</f>
        <v>1</v>
      </c>
      <c r="J56" s="24">
        <f>ROUNDUP((F56+G56+H56)/15,0)</f>
        <v>2</v>
      </c>
      <c r="K56" s="29"/>
      <c r="L56" s="29"/>
      <c r="M56" s="29"/>
      <c r="N56" s="29"/>
      <c r="O56" s="29"/>
      <c r="P56" s="29"/>
      <c r="Q56" s="29"/>
      <c r="R56" s="29"/>
    </row>
    <row r="57" spans="1:18" ht="16.5">
      <c r="A57" s="27" t="s">
        <v>28</v>
      </c>
      <c r="B57" s="28">
        <v>4</v>
      </c>
      <c r="C57" s="25" t="s">
        <v>6</v>
      </c>
      <c r="D57" s="24">
        <v>60</v>
      </c>
      <c r="E57" s="24">
        <v>30</v>
      </c>
      <c r="F57" s="24">
        <v>10</v>
      </c>
      <c r="G57" s="30">
        <v>20</v>
      </c>
      <c r="H57" s="24"/>
      <c r="I57" s="24">
        <f>ROUNDUP(E57/15,0)</f>
        <v>2</v>
      </c>
      <c r="J57" s="24">
        <f>ROUNDUP((F57+G57+H57)/15,0)</f>
        <v>2</v>
      </c>
      <c r="K57" s="29"/>
      <c r="L57" s="29"/>
      <c r="M57" s="29"/>
      <c r="N57" s="29"/>
      <c r="O57" s="29"/>
      <c r="P57" s="29"/>
      <c r="Q57" s="29"/>
      <c r="R57" s="29"/>
    </row>
    <row r="58" spans="1:18" ht="16.5">
      <c r="A58" s="27" t="s">
        <v>27</v>
      </c>
      <c r="B58" s="28">
        <v>6</v>
      </c>
      <c r="C58" s="25" t="s">
        <v>4</v>
      </c>
      <c r="D58" s="24">
        <v>75</v>
      </c>
      <c r="E58" s="24">
        <v>30</v>
      </c>
      <c r="F58" s="24">
        <v>15</v>
      </c>
      <c r="G58" s="30">
        <v>30</v>
      </c>
      <c r="H58" s="24"/>
      <c r="I58" s="24">
        <f>ROUNDUP(E58/15,0)</f>
        <v>2</v>
      </c>
      <c r="J58" s="24">
        <f>ROUNDUP((F58+G58+H58)/15,0)</f>
        <v>3</v>
      </c>
      <c r="K58" s="29"/>
      <c r="L58" s="29"/>
      <c r="M58" s="29"/>
      <c r="N58" s="29"/>
      <c r="O58" s="29"/>
      <c r="P58" s="29"/>
      <c r="Q58" s="29"/>
      <c r="R58" s="29"/>
    </row>
    <row r="59" spans="1:18" ht="16.5">
      <c r="A59" s="27" t="s">
        <v>26</v>
      </c>
      <c r="B59" s="28">
        <v>4</v>
      </c>
      <c r="C59" s="25" t="s">
        <v>4</v>
      </c>
      <c r="D59" s="24">
        <f>SUM(E59:H59)</f>
        <v>60</v>
      </c>
      <c r="E59" s="24">
        <v>30</v>
      </c>
      <c r="F59" s="24">
        <v>10</v>
      </c>
      <c r="G59" s="30">
        <v>20</v>
      </c>
      <c r="H59" s="24"/>
      <c r="I59" s="24">
        <f>ROUNDUP(E59/15,0)</f>
        <v>2</v>
      </c>
      <c r="J59" s="24">
        <f>ROUNDUP((F59+G59+H59)/15,0)</f>
        <v>2</v>
      </c>
      <c r="K59" s="29"/>
      <c r="L59" s="29"/>
      <c r="M59" s="29"/>
      <c r="N59" s="29"/>
      <c r="O59" s="29"/>
      <c r="P59" s="29"/>
      <c r="Q59" s="29"/>
      <c r="R59" s="29"/>
    </row>
    <row r="60" spans="1:18" ht="16.5">
      <c r="A60" s="34" t="s">
        <v>25</v>
      </c>
      <c r="B60" s="28">
        <v>3</v>
      </c>
      <c r="C60" s="25" t="s">
        <v>6</v>
      </c>
      <c r="D60" s="24">
        <v>30</v>
      </c>
      <c r="E60" s="24">
        <v>15</v>
      </c>
      <c r="F60" s="24">
        <v>5</v>
      </c>
      <c r="G60" s="24">
        <v>10</v>
      </c>
      <c r="H60" s="24"/>
      <c r="I60" s="24">
        <f>ROUNDUP(E60/15,0)</f>
        <v>1</v>
      </c>
      <c r="J60" s="24">
        <f>ROUNDUP((F60+G60+H60)/15,0)</f>
        <v>1</v>
      </c>
      <c r="K60" s="29"/>
      <c r="L60" s="29"/>
      <c r="M60" s="29"/>
      <c r="N60" s="29"/>
      <c r="O60" s="29"/>
      <c r="P60" s="29"/>
      <c r="Q60" s="29"/>
      <c r="R60" s="29"/>
    </row>
    <row r="61" spans="1:18" ht="16.5">
      <c r="A61" s="27" t="s">
        <v>24</v>
      </c>
      <c r="B61" s="28">
        <v>5</v>
      </c>
      <c r="C61" s="25" t="s">
        <v>4</v>
      </c>
      <c r="D61" s="24">
        <v>60</v>
      </c>
      <c r="E61" s="24">
        <v>30</v>
      </c>
      <c r="F61" s="24">
        <v>10</v>
      </c>
      <c r="G61" s="24">
        <v>20</v>
      </c>
      <c r="H61" s="24"/>
      <c r="I61" s="24">
        <f>ROUNDUP(E61/15,0)</f>
        <v>2</v>
      </c>
      <c r="J61" s="24">
        <f>ROUNDUP((F61+G61+H61)/15,0)</f>
        <v>2</v>
      </c>
      <c r="K61" s="29"/>
      <c r="L61" s="29"/>
      <c r="M61" s="29"/>
      <c r="N61" s="29"/>
      <c r="O61" s="29"/>
      <c r="P61" s="29"/>
      <c r="Q61" s="29"/>
      <c r="R61" s="29"/>
    </row>
    <row r="62" spans="1:18" ht="16.5">
      <c r="A62" s="27" t="s">
        <v>23</v>
      </c>
      <c r="B62" s="28">
        <v>4</v>
      </c>
      <c r="C62" s="25" t="s">
        <v>6</v>
      </c>
      <c r="D62" s="24">
        <v>56</v>
      </c>
      <c r="E62" s="24">
        <v>30</v>
      </c>
      <c r="F62" s="24">
        <v>9</v>
      </c>
      <c r="G62" s="30">
        <v>17</v>
      </c>
      <c r="H62" s="24"/>
      <c r="I62" s="24">
        <f>ROUNDUP(E62/15,0)</f>
        <v>2</v>
      </c>
      <c r="J62" s="24">
        <f>ROUNDUP((F62+G62+H62)/15,0)</f>
        <v>2</v>
      </c>
      <c r="K62" s="29"/>
      <c r="L62" s="29"/>
      <c r="M62" s="29"/>
      <c r="N62" s="29"/>
      <c r="O62" s="29"/>
      <c r="P62" s="29"/>
      <c r="Q62" s="29"/>
      <c r="R62" s="29"/>
    </row>
    <row r="63" spans="1:18" ht="16.5">
      <c r="A63" s="22" t="s">
        <v>3</v>
      </c>
      <c r="B63" s="21">
        <f>SUM(B56:B62)</f>
        <v>30</v>
      </c>
      <c r="C63" s="20">
        <f>COUNTIF(C56:C62,"e")</f>
        <v>4</v>
      </c>
      <c r="D63" s="17">
        <f>SUM(D56:D62)</f>
        <v>386</v>
      </c>
      <c r="E63" s="17">
        <f>SUM(E56:E62)</f>
        <v>180</v>
      </c>
      <c r="F63" s="17">
        <f>SUM(F56:F62)</f>
        <v>69</v>
      </c>
      <c r="G63" s="17">
        <f>SUM(G56:G62)</f>
        <v>137</v>
      </c>
      <c r="H63" s="17">
        <f>SUM(H56:H62)</f>
        <v>0</v>
      </c>
      <c r="I63" s="21">
        <f>SUM(I56:I62)</f>
        <v>12</v>
      </c>
      <c r="J63" s="21">
        <f>SUM(J56:J62)</f>
        <v>14</v>
      </c>
      <c r="K63" s="29"/>
      <c r="L63" s="29"/>
      <c r="M63" s="29"/>
      <c r="N63" s="29"/>
      <c r="O63" s="29"/>
      <c r="P63" s="29"/>
      <c r="Q63" s="29"/>
      <c r="R63" s="29"/>
    </row>
    <row r="64" spans="1:18" ht="16.5">
      <c r="A64" s="33" t="s">
        <v>22</v>
      </c>
      <c r="B64" s="32"/>
      <c r="C64" s="32"/>
      <c r="D64" s="32"/>
      <c r="E64" s="32"/>
      <c r="F64" s="32"/>
      <c r="G64" s="32"/>
      <c r="H64" s="32"/>
      <c r="I64" s="32"/>
      <c r="J64" s="31"/>
      <c r="K64" s="29"/>
      <c r="L64" s="29"/>
      <c r="M64" s="29"/>
      <c r="N64" s="29"/>
      <c r="O64" s="29"/>
      <c r="P64" s="29"/>
      <c r="Q64" s="29"/>
      <c r="R64" s="29"/>
    </row>
    <row r="65" spans="1:18" ht="16.5">
      <c r="A65" s="27" t="s">
        <v>21</v>
      </c>
      <c r="B65" s="28">
        <v>5</v>
      </c>
      <c r="C65" s="25" t="s">
        <v>4</v>
      </c>
      <c r="D65" s="24">
        <v>60</v>
      </c>
      <c r="E65" s="24">
        <v>30</v>
      </c>
      <c r="F65" s="24">
        <v>10</v>
      </c>
      <c r="G65" s="30">
        <v>20</v>
      </c>
      <c r="H65" s="24"/>
      <c r="I65" s="24">
        <f>ROUNDUP(E65/15,0)</f>
        <v>2</v>
      </c>
      <c r="J65" s="24">
        <f>ROUNDUP((F65+G65+H65)/15,0)</f>
        <v>2</v>
      </c>
      <c r="K65" s="29"/>
      <c r="L65" s="29"/>
      <c r="M65" s="29"/>
      <c r="N65" s="29"/>
      <c r="O65" s="29"/>
      <c r="P65" s="29"/>
      <c r="Q65" s="29"/>
      <c r="R65" s="29"/>
    </row>
    <row r="66" spans="1:18" ht="16.5">
      <c r="A66" s="27" t="s">
        <v>20</v>
      </c>
      <c r="B66" s="28">
        <v>4</v>
      </c>
      <c r="C66" s="25" t="s">
        <v>4</v>
      </c>
      <c r="D66" s="24">
        <v>60</v>
      </c>
      <c r="E66" s="25">
        <v>30</v>
      </c>
      <c r="F66" s="25">
        <v>4</v>
      </c>
      <c r="G66" s="25">
        <v>20</v>
      </c>
      <c r="H66" s="24">
        <v>6</v>
      </c>
      <c r="I66" s="24">
        <f>ROUNDUP(E66/15,0)</f>
        <v>2</v>
      </c>
      <c r="J66" s="24">
        <f>ROUNDUP((F66+G66+H66)/15,0)</f>
        <v>2</v>
      </c>
      <c r="K66" s="29"/>
      <c r="L66" s="29"/>
      <c r="M66" s="29"/>
      <c r="N66" s="29"/>
      <c r="O66" s="29"/>
      <c r="P66" s="29"/>
      <c r="Q66" s="29"/>
      <c r="R66" s="29"/>
    </row>
    <row r="67" spans="1:18" ht="16.5">
      <c r="A67" s="27" t="s">
        <v>19</v>
      </c>
      <c r="B67" s="28">
        <v>2</v>
      </c>
      <c r="C67" s="25" t="s">
        <v>6</v>
      </c>
      <c r="D67" s="24">
        <f>SUM(E67:H67)</f>
        <v>30</v>
      </c>
      <c r="E67" s="24">
        <v>15</v>
      </c>
      <c r="F67" s="24">
        <v>3</v>
      </c>
      <c r="G67" s="30">
        <v>10</v>
      </c>
      <c r="H67" s="24">
        <v>2</v>
      </c>
      <c r="I67" s="24">
        <f>ROUNDUP(E67/15,0)</f>
        <v>1</v>
      </c>
      <c r="J67" s="24">
        <v>1</v>
      </c>
      <c r="K67" s="29"/>
      <c r="L67" s="29"/>
      <c r="M67" s="29"/>
      <c r="N67" s="29"/>
      <c r="O67" s="29"/>
      <c r="P67" s="29"/>
      <c r="Q67" s="29"/>
      <c r="R67" s="29"/>
    </row>
    <row r="68" spans="1:18" ht="16.5">
      <c r="A68" s="27" t="s">
        <v>18</v>
      </c>
      <c r="B68" s="28">
        <v>3</v>
      </c>
      <c r="C68" s="25" t="s">
        <v>6</v>
      </c>
      <c r="D68" s="24">
        <f>SUM(E68:H68)</f>
        <v>45</v>
      </c>
      <c r="E68" s="24">
        <v>15</v>
      </c>
      <c r="F68" s="24">
        <v>15</v>
      </c>
      <c r="G68" s="30">
        <v>10</v>
      </c>
      <c r="H68" s="24">
        <v>5</v>
      </c>
      <c r="I68" s="24">
        <f>ROUNDUP(E68/15,0)</f>
        <v>1</v>
      </c>
      <c r="J68" s="24">
        <f>ROUNDUP((F68+G68+H68)/15,0)</f>
        <v>2</v>
      </c>
      <c r="K68" s="29"/>
      <c r="L68" s="29"/>
      <c r="M68" s="29"/>
      <c r="N68" s="29"/>
      <c r="O68" s="29"/>
      <c r="P68" s="29"/>
      <c r="Q68" s="29"/>
      <c r="R68" s="29"/>
    </row>
    <row r="69" spans="1:18" ht="16.5">
      <c r="A69" s="27" t="s">
        <v>17</v>
      </c>
      <c r="B69" s="28">
        <v>3</v>
      </c>
      <c r="C69" s="25" t="s">
        <v>6</v>
      </c>
      <c r="D69" s="24">
        <f>SUM(E69:H69)</f>
        <v>45</v>
      </c>
      <c r="E69" s="24">
        <v>15</v>
      </c>
      <c r="F69" s="24">
        <v>8</v>
      </c>
      <c r="G69" s="24">
        <v>20</v>
      </c>
      <c r="H69" s="24">
        <v>2</v>
      </c>
      <c r="I69" s="24">
        <f>ROUNDUP(E69/15,0)</f>
        <v>1</v>
      </c>
      <c r="J69" s="24">
        <f>ROUNDUP((F69+G69+H69)/15,0)</f>
        <v>2</v>
      </c>
      <c r="K69" s="29"/>
      <c r="L69" s="29"/>
      <c r="M69" s="29"/>
      <c r="N69" s="29"/>
      <c r="O69" s="29"/>
      <c r="P69" s="29"/>
      <c r="Q69" s="29"/>
      <c r="R69" s="29"/>
    </row>
    <row r="70" spans="1:18" ht="16.5">
      <c r="A70" s="27" t="s">
        <v>16</v>
      </c>
      <c r="B70" s="28">
        <v>3</v>
      </c>
      <c r="C70" s="25" t="s">
        <v>6</v>
      </c>
      <c r="D70" s="24">
        <v>45</v>
      </c>
      <c r="E70" s="24">
        <v>15</v>
      </c>
      <c r="F70" s="24">
        <v>4</v>
      </c>
      <c r="G70" s="30">
        <v>20</v>
      </c>
      <c r="H70" s="24">
        <v>6</v>
      </c>
      <c r="I70" s="24">
        <f>ROUNDUP(E70/15,0)</f>
        <v>1</v>
      </c>
      <c r="J70" s="24">
        <f>ROUNDUP((F70+G70+H70)/15,0)</f>
        <v>2</v>
      </c>
      <c r="K70" s="29"/>
      <c r="L70" s="29"/>
      <c r="M70" s="29"/>
      <c r="N70" s="29"/>
      <c r="O70" s="29"/>
      <c r="P70" s="29"/>
      <c r="Q70" s="29"/>
      <c r="R70" s="29"/>
    </row>
    <row r="71" spans="1:18" ht="16.5">
      <c r="A71" s="27" t="s">
        <v>15</v>
      </c>
      <c r="B71" s="28">
        <v>3</v>
      </c>
      <c r="C71" s="25" t="s">
        <v>6</v>
      </c>
      <c r="D71" s="24">
        <v>45</v>
      </c>
      <c r="E71" s="24">
        <v>15</v>
      </c>
      <c r="F71" s="24">
        <v>10</v>
      </c>
      <c r="G71" s="24">
        <v>20</v>
      </c>
      <c r="H71" s="24"/>
      <c r="I71" s="24">
        <f>ROUNDUP(E71/15,0)</f>
        <v>1</v>
      </c>
      <c r="J71" s="24">
        <f>ROUNDUP((F71+G71+H71)/15,0)</f>
        <v>2</v>
      </c>
      <c r="K71" s="29"/>
      <c r="L71" s="29"/>
      <c r="M71" s="29"/>
      <c r="N71" s="29"/>
      <c r="O71" s="29"/>
      <c r="P71" s="29"/>
      <c r="Q71" s="29"/>
      <c r="R71" s="29"/>
    </row>
    <row r="72" spans="1:18" ht="16.5">
      <c r="A72" s="27" t="s">
        <v>14</v>
      </c>
      <c r="B72" s="26">
        <v>6</v>
      </c>
      <c r="C72" s="25" t="s">
        <v>4</v>
      </c>
      <c r="D72" s="24"/>
      <c r="E72" s="24"/>
      <c r="F72" s="24"/>
      <c r="G72" s="30"/>
      <c r="H72" s="24"/>
      <c r="I72" s="24"/>
      <c r="J72" s="24"/>
      <c r="K72" s="29"/>
      <c r="L72" s="29"/>
      <c r="M72" s="29"/>
      <c r="N72" s="29"/>
      <c r="O72" s="29"/>
      <c r="P72" s="29"/>
      <c r="Q72" s="29"/>
      <c r="R72" s="29"/>
    </row>
    <row r="73" spans="1:18" ht="16.5">
      <c r="A73" s="27" t="s">
        <v>13</v>
      </c>
      <c r="B73" s="28">
        <v>1</v>
      </c>
      <c r="C73" s="25" t="s">
        <v>6</v>
      </c>
      <c r="D73" s="24">
        <v>15</v>
      </c>
      <c r="E73" s="24"/>
      <c r="F73" s="24"/>
      <c r="G73" s="30">
        <v>15</v>
      </c>
      <c r="H73" s="24"/>
      <c r="I73" s="24">
        <f>ROUNDUP(E73/15,0)</f>
        <v>0</v>
      </c>
      <c r="J73" s="24">
        <f>ROUNDUP((F73+G73+H73)/15,0)</f>
        <v>1</v>
      </c>
      <c r="K73" s="29"/>
      <c r="L73" s="29"/>
      <c r="M73" s="29"/>
      <c r="N73" s="29"/>
      <c r="O73" s="29"/>
      <c r="P73" s="29"/>
      <c r="Q73" s="29"/>
      <c r="R73" s="29"/>
    </row>
    <row r="74" spans="1:18" ht="16.5">
      <c r="A74" s="22" t="s">
        <v>3</v>
      </c>
      <c r="B74" s="21">
        <f>SUM(B65:B73)</f>
        <v>30</v>
      </c>
      <c r="C74" s="20">
        <f>COUNTIF(C65:C73,"e")</f>
        <v>3</v>
      </c>
      <c r="D74" s="17">
        <f>SUM(D65:D73)</f>
        <v>345</v>
      </c>
      <c r="E74" s="17">
        <f>SUM(E65:E73)</f>
        <v>135</v>
      </c>
      <c r="F74" s="17">
        <f>SUM(F65:F73)</f>
        <v>54</v>
      </c>
      <c r="G74" s="17">
        <f>SUM(G65:G73)</f>
        <v>135</v>
      </c>
      <c r="H74" s="17">
        <f>SUM(H65:H73)</f>
        <v>21</v>
      </c>
      <c r="I74" s="17">
        <f>SUM(I65:I73)</f>
        <v>9</v>
      </c>
      <c r="J74" s="17">
        <f>SUM(J65:J73)</f>
        <v>14</v>
      </c>
      <c r="K74" s="29"/>
      <c r="L74" s="29"/>
      <c r="M74" s="29"/>
      <c r="N74" s="29"/>
      <c r="O74" s="29"/>
      <c r="P74" s="29"/>
      <c r="Q74" s="29"/>
      <c r="R74" s="29"/>
    </row>
    <row r="75" spans="1:18" ht="16.5">
      <c r="A75" s="33" t="s">
        <v>12</v>
      </c>
      <c r="B75" s="32"/>
      <c r="C75" s="32"/>
      <c r="D75" s="32"/>
      <c r="E75" s="32"/>
      <c r="F75" s="32"/>
      <c r="G75" s="32"/>
      <c r="H75" s="32"/>
      <c r="I75" s="32"/>
      <c r="J75" s="31"/>
      <c r="K75" s="29"/>
      <c r="L75" s="29"/>
      <c r="M75" s="29"/>
      <c r="N75" s="29"/>
      <c r="O75" s="29"/>
      <c r="P75" s="29"/>
      <c r="Q75" s="29"/>
      <c r="R75" s="29"/>
    </row>
    <row r="76" spans="1:18" ht="16.5">
      <c r="A76" s="27" t="s">
        <v>11</v>
      </c>
      <c r="B76" s="28">
        <v>4</v>
      </c>
      <c r="C76" s="25" t="s">
        <v>4</v>
      </c>
      <c r="D76" s="24">
        <v>45</v>
      </c>
      <c r="E76" s="24">
        <v>15</v>
      </c>
      <c r="F76" s="24">
        <v>8</v>
      </c>
      <c r="G76" s="30">
        <v>20</v>
      </c>
      <c r="H76" s="24">
        <v>2</v>
      </c>
      <c r="I76" s="24">
        <f>ROUNDUP(E76/15,0)</f>
        <v>1</v>
      </c>
      <c r="J76" s="24">
        <f>ROUNDUP((F76+G76+H76)/15,0)</f>
        <v>2</v>
      </c>
      <c r="K76" s="29"/>
      <c r="L76" s="29"/>
      <c r="M76" s="29"/>
      <c r="N76" s="29"/>
      <c r="O76" s="29"/>
      <c r="P76" s="29"/>
      <c r="Q76" s="29"/>
      <c r="R76" s="29"/>
    </row>
    <row r="77" spans="1:18" ht="16.5">
      <c r="A77" s="27" t="s">
        <v>10</v>
      </c>
      <c r="B77" s="28">
        <v>6</v>
      </c>
      <c r="C77" s="25" t="s">
        <v>4</v>
      </c>
      <c r="D77" s="24">
        <v>75</v>
      </c>
      <c r="E77" s="24">
        <v>30</v>
      </c>
      <c r="F77" s="24">
        <v>15</v>
      </c>
      <c r="G77" s="30">
        <v>30</v>
      </c>
      <c r="H77" s="24"/>
      <c r="I77" s="24">
        <f>ROUNDUP(E77/15,0)</f>
        <v>2</v>
      </c>
      <c r="J77" s="24">
        <f>ROUNDUP((F77+G77+H77)/15,0)</f>
        <v>3</v>
      </c>
      <c r="K77" s="29"/>
      <c r="L77" s="29"/>
      <c r="M77" s="29"/>
      <c r="N77" s="29"/>
      <c r="O77" s="29"/>
      <c r="P77" s="29"/>
      <c r="Q77" s="29"/>
      <c r="R77" s="29"/>
    </row>
    <row r="78" spans="1:18" ht="16.5">
      <c r="A78" s="27" t="s">
        <v>9</v>
      </c>
      <c r="B78" s="28">
        <v>3</v>
      </c>
      <c r="C78" s="25" t="s">
        <v>6</v>
      </c>
      <c r="D78" s="24">
        <v>30</v>
      </c>
      <c r="E78" s="24">
        <v>15</v>
      </c>
      <c r="F78" s="24">
        <v>3</v>
      </c>
      <c r="G78" s="30">
        <v>10</v>
      </c>
      <c r="H78" s="24">
        <v>2</v>
      </c>
      <c r="I78" s="24">
        <f>ROUNDUP(E78/15,0)</f>
        <v>1</v>
      </c>
      <c r="J78" s="24">
        <f>ROUNDUP((F78+G78+H78)/15,0)</f>
        <v>1</v>
      </c>
      <c r="K78" s="29"/>
      <c r="L78" s="29"/>
      <c r="M78" s="29"/>
      <c r="N78" s="29"/>
      <c r="O78" s="29"/>
      <c r="P78" s="29"/>
      <c r="Q78" s="29"/>
      <c r="R78" s="29"/>
    </row>
    <row r="79" spans="1:18" ht="16.5">
      <c r="A79" s="27" t="s">
        <v>8</v>
      </c>
      <c r="B79" s="28">
        <v>5</v>
      </c>
      <c r="C79" s="25" t="s">
        <v>6</v>
      </c>
      <c r="D79" s="24">
        <v>56</v>
      </c>
      <c r="E79" s="24">
        <v>20</v>
      </c>
      <c r="F79" s="24">
        <v>18</v>
      </c>
      <c r="G79" s="30">
        <v>18</v>
      </c>
      <c r="H79" s="24"/>
      <c r="I79" s="24">
        <f>ROUNDUP(E79/15,0)</f>
        <v>2</v>
      </c>
      <c r="J79" s="24">
        <f>ROUNDUP((F79+G79+H79)/15,0)</f>
        <v>3</v>
      </c>
      <c r="K79" s="29"/>
      <c r="L79" s="29"/>
      <c r="M79" s="29"/>
      <c r="N79" s="29"/>
      <c r="O79" s="29"/>
      <c r="P79" s="29"/>
      <c r="Q79" s="29"/>
      <c r="R79" s="29"/>
    </row>
    <row r="80" spans="1:18" ht="16.5">
      <c r="A80" s="27" t="s">
        <v>7</v>
      </c>
      <c r="B80" s="28">
        <v>2</v>
      </c>
      <c r="C80" s="25" t="s">
        <v>6</v>
      </c>
      <c r="D80" s="24">
        <v>30</v>
      </c>
      <c r="E80" s="24"/>
      <c r="F80" s="24"/>
      <c r="G80" s="24">
        <v>30</v>
      </c>
      <c r="H80" s="24"/>
      <c r="I80" s="24">
        <f>ROUNDUP(E80/15,0)</f>
        <v>0</v>
      </c>
      <c r="J80" s="24">
        <f>ROUNDUP((F80+G80+H80)/15,0)</f>
        <v>2</v>
      </c>
    </row>
    <row r="81" spans="1:12" ht="16.5">
      <c r="A81" s="27" t="s">
        <v>5</v>
      </c>
      <c r="B81" s="26">
        <v>10</v>
      </c>
      <c r="C81" s="25" t="s">
        <v>4</v>
      </c>
      <c r="D81" s="24"/>
      <c r="E81" s="24"/>
      <c r="F81" s="24"/>
      <c r="G81" s="24"/>
      <c r="H81" s="24"/>
      <c r="I81" s="23">
        <f>ROUNDUP(E81/15,0)</f>
        <v>0</v>
      </c>
      <c r="J81" s="23">
        <f>ROUNDUP((F81+G81+H81)/15,0)</f>
        <v>0</v>
      </c>
    </row>
    <row r="82" spans="1:12" ht="16.5">
      <c r="A82" s="22" t="s">
        <v>3</v>
      </c>
      <c r="B82" s="21">
        <f>SUM(B76:B81)</f>
        <v>30</v>
      </c>
      <c r="C82" s="20">
        <f>COUNTIF(C76:C81,"e")</f>
        <v>3</v>
      </c>
      <c r="D82" s="17">
        <f>SUM(D76:D81)</f>
        <v>236</v>
      </c>
      <c r="E82" s="17">
        <f>SUM(E76:E81)</f>
        <v>80</v>
      </c>
      <c r="F82" s="17">
        <f>SUM(F76:F81)</f>
        <v>44</v>
      </c>
      <c r="G82" s="17">
        <f>SUM(G76:G81)</f>
        <v>108</v>
      </c>
      <c r="H82" s="17">
        <f>SUM(H76:H81)</f>
        <v>4</v>
      </c>
      <c r="I82" s="17">
        <f>SUM(I76:I81)</f>
        <v>6</v>
      </c>
      <c r="J82" s="17">
        <f>SUM(J76:J81)</f>
        <v>11</v>
      </c>
      <c r="L82" s="7"/>
    </row>
    <row r="83" spans="1:12" ht="16.5">
      <c r="A83" s="19" t="s">
        <v>2</v>
      </c>
      <c r="B83" s="17">
        <f>B63+B74+B82</f>
        <v>90</v>
      </c>
      <c r="C83" s="18">
        <f>C63+C74+C82</f>
        <v>10</v>
      </c>
      <c r="D83" s="18">
        <f>D63+D74+D82</f>
        <v>967</v>
      </c>
      <c r="E83" s="17">
        <f>E63+E74+E82</f>
        <v>395</v>
      </c>
      <c r="F83" s="17">
        <f>F63+F74+F82</f>
        <v>167</v>
      </c>
      <c r="G83" s="17">
        <f>G63+G74+G82</f>
        <v>380</v>
      </c>
      <c r="H83" s="17">
        <f>H63+H74+H82</f>
        <v>25</v>
      </c>
      <c r="I83" s="7"/>
      <c r="J83" s="16"/>
    </row>
    <row r="84" spans="1:12" ht="16.5">
      <c r="A84" s="15" t="s">
        <v>1</v>
      </c>
      <c r="B84" s="14">
        <f>B50+B83</f>
        <v>90</v>
      </c>
      <c r="C84" s="13">
        <f>C50+C83</f>
        <v>10</v>
      </c>
      <c r="D84" s="13">
        <f>D50+D83</f>
        <v>967</v>
      </c>
      <c r="E84" s="12">
        <f>E50+E83</f>
        <v>436.17236566643408</v>
      </c>
      <c r="F84" s="11">
        <f>F50+F83</f>
        <v>188.77250523377529</v>
      </c>
      <c r="G84" s="11">
        <f>G50+G83</f>
        <v>416.49685973482207</v>
      </c>
      <c r="H84" s="11">
        <f>H50+H83</f>
        <v>25.558269364968599</v>
      </c>
      <c r="I84" s="10"/>
      <c r="J84" s="10"/>
    </row>
    <row r="85" spans="1:12" ht="16.5">
      <c r="A85" s="9" t="s">
        <v>0</v>
      </c>
      <c r="B85" s="8"/>
      <c r="C85" s="7"/>
      <c r="D85" s="7"/>
      <c r="E85" s="6">
        <f>(E84/D84)*100</f>
        <v>45.105725508421315</v>
      </c>
      <c r="F85" s="5">
        <f>(F84/D84)*100</f>
        <v>19.521458659128779</v>
      </c>
      <c r="G85" s="4">
        <f>(G84/D84)*100</f>
        <v>43.071029962235997</v>
      </c>
      <c r="H85" s="4">
        <f>(H84/D84)*100</f>
        <v>2.6430475041332575</v>
      </c>
      <c r="I85" s="3"/>
      <c r="J85" s="3"/>
    </row>
  </sheetData>
  <mergeCells count="7">
    <mergeCell ref="A75:J75"/>
    <mergeCell ref="A1:J1"/>
    <mergeCell ref="A2:J2"/>
    <mergeCell ref="A4:J4"/>
    <mergeCell ref="I51:J51"/>
    <mergeCell ref="A55:J55"/>
    <mergeCell ref="A64:J64"/>
  </mergeCells>
  <printOptions horizontalCentered="1" verticalCentered="1"/>
  <pageMargins left="0.39370078740157483" right="0.39370078740157483" top="0.39370078740157483" bottom="0.39370078740157483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IŻ I st.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2018-12-07T10:59:02Z</dcterms:created>
  <dcterms:modified xsi:type="dcterms:W3CDTF">2018-12-07T10:59:13Z</dcterms:modified>
</cp:coreProperties>
</file>