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290" activeTab="0"/>
  </bookViews>
  <sheets>
    <sheet name="Ch niest 4 sem II st" sheetId="1" r:id="rId1"/>
  </sheets>
  <definedNames>
    <definedName name="_xlnm.Print_Area" localSheetId="0">'Ch niest 4 sem II st'!$A$1:$J$42</definedName>
  </definedNames>
  <calcPr fullCalcOnLoad="1"/>
</workbook>
</file>

<file path=xl/sharedStrings.xml><?xml version="1.0" encoding="utf-8"?>
<sst xmlns="http://schemas.openxmlformats.org/spreadsheetml/2006/main" count="72" uniqueCount="47">
  <si>
    <t>WYDZIAŁ INŻYNIERII PRODUKCJI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</si>
  <si>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</si>
  <si>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</si>
  <si>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</si>
  <si>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</si>
  <si>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</si>
  <si>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</si>
  <si>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</si>
  <si>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</si>
  <si>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na jeden zjazd</t>
  </si>
  <si>
    <t>Ćwiczeń na jeden zjazd</t>
  </si>
  <si>
    <t>SEMESTR I - liczba zjazdów 8</t>
  </si>
  <si>
    <t>Język obcy 1</t>
  </si>
  <si>
    <t>e</t>
  </si>
  <si>
    <t>Projektowanie wymienników ciepła</t>
  </si>
  <si>
    <t>z</t>
  </si>
  <si>
    <t>Doświadczalnictwo</t>
  </si>
  <si>
    <t>Przedmiot specjalistyczny do wyboru</t>
  </si>
  <si>
    <t>Przedmiot humanistyczny 1 (Epistemologia, Socjologia gospodarki, Kognitywistyka)</t>
  </si>
  <si>
    <t>Gospodarka magazynowa</t>
  </si>
  <si>
    <t xml:space="preserve">Σ   </t>
  </si>
  <si>
    <t>SEMESTR II - liczba zjazdów 8</t>
  </si>
  <si>
    <t>Projektowanie instalacji chłodniczych</t>
  </si>
  <si>
    <t>Przedmiot do wyboru - blok a</t>
  </si>
  <si>
    <t>Przedmiot do wyboru - blok b</t>
  </si>
  <si>
    <t>Zintegrowane systemy energetyczne</t>
  </si>
  <si>
    <t>Przedmiot humanistyczny 2 (Kierunkowe aspekty ochrony środowiska, Podstawy zarządzania i marketingu)</t>
  </si>
  <si>
    <t>Przedmiot humanistyczny 3 (Wiedza o nauce, Historia nauki)</t>
  </si>
  <si>
    <t>Seminarium dyplomowe 1</t>
  </si>
  <si>
    <t>SEMESTR III - liczba zjazdów 7</t>
  </si>
  <si>
    <t>Bezpieczeństwo zdrowotne i towaroznastwo</t>
  </si>
  <si>
    <t>Naczynia i urządzenia ciśnieniowe</t>
  </si>
  <si>
    <t>Chłodnictwo absorpcyjne</t>
  </si>
  <si>
    <t>Inteligentne systemy sterowania</t>
  </si>
  <si>
    <t>Chłodnictwo użytkowe i przechowalnictwo</t>
  </si>
  <si>
    <t>Projektowanie instalacji klimatyzacyjnych</t>
  </si>
  <si>
    <t>SEMESTR  IV  - liczba zjazdów 7</t>
  </si>
  <si>
    <t>Przemiot do wyboru  - blok c</t>
  </si>
  <si>
    <t>Przemiot do wyboru - blok d</t>
  </si>
  <si>
    <t>Technologie kriogeniczne</t>
  </si>
  <si>
    <t>Seminarium dyplomowe 2</t>
  </si>
  <si>
    <t xml:space="preserve"> Praca dyplomowa i egzamin dyplomowy</t>
  </si>
  <si>
    <t>Ogółem godzin w semestrach 1 - 4</t>
  </si>
  <si>
    <t>Udział procentowy [%]</t>
  </si>
  <si>
    <t>liczba zjazdów w semestrze 7 lub 8</t>
  </si>
  <si>
    <t>Kierunek Chłodnictwo, Klimatyzacja i Technologie Zintegrowane, studia niestacjonarne drugiego stopnia.
 Rok akademicki 2018/2019, zatwierdzony uchwałą Rady Wydziału dn.  20.04.2018 r., obowiązuje w semestrze I-IV</t>
  </si>
  <si>
    <t>Zatwierdzony uchwałą Rady WIP w dniu  20.04.2018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</si>
</sst>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</numFmts>
  <fonts count="4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color indexed="12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9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1" fillId="0" borderId="0" xfId="51">
      <alignment/>
      <protection/>
    </xf>
    <xf numFmtId="0" fontId="20" fillId="2" borderId="10" xfId="52" applyFont="1" applyFill="1" applyBorder="1" applyAlignment="1">
      <alignment vertical="center"/>
      <protection/>
    </xf>
    <xf numFmtId="1" fontId="20" fillId="2" borderId="10" xfId="52" applyNumberFormat="1" applyFont="1" applyFill="1" applyBorder="1" applyAlignment="1">
      <alignment horizontal="center" vertical="center" wrapText="1"/>
      <protection/>
    </xf>
    <xf numFmtId="165" fontId="20" fillId="2" borderId="10" xfId="62" applyNumberFormat="1" applyFont="1" applyFill="1" applyBorder="1" applyAlignment="1" applyProtection="1">
      <alignment horizontal="center" vertical="center" textRotation="90" wrapText="1"/>
      <protection/>
    </xf>
    <xf numFmtId="165" fontId="20" fillId="2" borderId="10" xfId="62" applyNumberFormat="1" applyFont="1" applyFill="1" applyBorder="1" applyAlignment="1" applyProtection="1">
      <alignment horizontal="center" vertical="center" textRotation="90"/>
      <protection/>
    </xf>
    <xf numFmtId="49" fontId="20" fillId="2" borderId="10" xfId="62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1" xfId="51" applyFont="1" applyBorder="1">
      <alignment/>
      <protection/>
    </xf>
    <xf numFmtId="1" fontId="22" fillId="0" borderId="12" xfId="51" applyNumberFormat="1" applyFont="1" applyBorder="1" applyAlignment="1">
      <alignment horizontal="center"/>
      <protection/>
    </xf>
    <xf numFmtId="0" fontId="22" fillId="0" borderId="13" xfId="52" applyFont="1" applyFill="1" applyBorder="1" applyAlignment="1">
      <alignment horizontal="center" vertical="center"/>
      <protection/>
    </xf>
    <xf numFmtId="1" fontId="22" fillId="0" borderId="14" xfId="52" applyNumberFormat="1" applyFont="1" applyFill="1" applyBorder="1" applyAlignment="1">
      <alignment horizontal="center" vertical="center"/>
      <protection/>
    </xf>
    <xf numFmtId="0" fontId="21" fillId="0" borderId="14" xfId="51" applyFont="1" applyFill="1" applyBorder="1" applyAlignment="1">
      <alignment horizontal="center"/>
      <protection/>
    </xf>
    <xf numFmtId="164" fontId="22" fillId="0" borderId="11" xfId="52" applyNumberFormat="1" applyFont="1" applyFill="1" applyBorder="1" applyAlignment="1">
      <alignment horizontal="center" vertical="center"/>
      <protection/>
    </xf>
    <xf numFmtId="164" fontId="21" fillId="0" borderId="12" xfId="52" applyNumberFormat="1" applyFont="1" applyFill="1" applyBorder="1" applyAlignment="1">
      <alignment horizontal="center" vertical="center"/>
      <protection/>
    </xf>
    <xf numFmtId="0" fontId="21" fillId="0" borderId="15" xfId="51" applyFont="1" applyBorder="1">
      <alignment/>
      <protection/>
    </xf>
    <xf numFmtId="1" fontId="21" fillId="0" borderId="12" xfId="51" applyNumberFormat="1" applyFont="1" applyBorder="1" applyAlignment="1">
      <alignment horizontal="center"/>
      <protection/>
    </xf>
    <xf numFmtId="0" fontId="21" fillId="0" borderId="16" xfId="51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 vertical="center"/>
      <protection/>
    </xf>
    <xf numFmtId="0" fontId="21" fillId="0" borderId="11" xfId="51" applyFont="1" applyFill="1" applyBorder="1" applyAlignment="1">
      <alignment wrapText="1"/>
      <protection/>
    </xf>
    <xf numFmtId="1" fontId="22" fillId="0" borderId="12" xfId="51" applyNumberFormat="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/>
      <protection/>
    </xf>
    <xf numFmtId="0" fontId="21" fillId="0" borderId="11" xfId="51" applyFont="1" applyFill="1" applyBorder="1">
      <alignment/>
      <protection/>
    </xf>
    <xf numFmtId="1" fontId="22" fillId="0" borderId="12" xfId="51" applyNumberFormat="1" applyFont="1" applyFill="1" applyBorder="1" applyAlignment="1">
      <alignment horizontal="center"/>
      <protection/>
    </xf>
    <xf numFmtId="0" fontId="19" fillId="24" borderId="11" xfId="52" applyFont="1" applyFill="1" applyBorder="1" applyAlignment="1">
      <alignment horizontal="right" vertical="center"/>
      <protection/>
    </xf>
    <xf numFmtId="1" fontId="19" fillId="25" borderId="12" xfId="52" applyNumberFormat="1" applyFont="1" applyFill="1" applyBorder="1" applyAlignment="1">
      <alignment horizontal="center" vertical="center"/>
      <protection/>
    </xf>
    <xf numFmtId="0" fontId="23" fillId="25" borderId="13" xfId="52" applyFont="1" applyFill="1" applyBorder="1" applyAlignment="1">
      <alignment horizontal="center" vertical="center"/>
      <protection/>
    </xf>
    <xf numFmtId="1" fontId="23" fillId="26" borderId="14" xfId="52" applyNumberFormat="1" applyFont="1" applyFill="1" applyBorder="1" applyAlignment="1">
      <alignment horizontal="center" vertical="center"/>
      <protection/>
    </xf>
    <xf numFmtId="1" fontId="23" fillId="26" borderId="17" xfId="52" applyNumberFormat="1" applyFont="1" applyFill="1" applyBorder="1" applyAlignment="1">
      <alignment horizontal="center" vertical="center"/>
      <protection/>
    </xf>
    <xf numFmtId="1" fontId="23" fillId="26" borderId="11" xfId="52" applyNumberFormat="1" applyFont="1" applyFill="1" applyBorder="1" applyAlignment="1">
      <alignment horizontal="center" vertical="center"/>
      <protection/>
    </xf>
    <xf numFmtId="1" fontId="23" fillId="26" borderId="12" xfId="52" applyNumberFormat="1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vertical="center"/>
      <protection/>
    </xf>
    <xf numFmtId="0" fontId="23" fillId="0" borderId="19" xfId="52" applyFont="1" applyFill="1" applyBorder="1" applyAlignment="1">
      <alignment vertical="center"/>
      <protection/>
    </xf>
    <xf numFmtId="0" fontId="23" fillId="0" borderId="20" xfId="52" applyFont="1" applyFill="1" applyBorder="1" applyAlignment="1">
      <alignment vertical="center"/>
      <protection/>
    </xf>
    <xf numFmtId="0" fontId="22" fillId="0" borderId="14" xfId="52" applyNumberFormat="1" applyFont="1" applyFill="1" applyBorder="1" applyAlignment="1">
      <alignment horizontal="center" vertical="center"/>
      <protection/>
    </xf>
    <xf numFmtId="0" fontId="21" fillId="0" borderId="15" xfId="51" applyFont="1" applyFill="1" applyBorder="1">
      <alignment/>
      <protection/>
    </xf>
    <xf numFmtId="0" fontId="21" fillId="0" borderId="14" xfId="5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 vertical="center"/>
      <protection/>
    </xf>
    <xf numFmtId="0" fontId="19" fillId="24" borderId="21" xfId="52" applyFont="1" applyFill="1" applyBorder="1" applyAlignment="1">
      <alignment horizontal="right" vertical="center"/>
      <protection/>
    </xf>
    <xf numFmtId="1" fontId="19" fillId="26" borderId="12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vertical="center"/>
      <protection/>
    </xf>
    <xf numFmtId="0" fontId="23" fillId="0" borderId="22" xfId="52" applyFont="1" applyFill="1" applyBorder="1" applyAlignment="1">
      <alignment vertical="center"/>
      <protection/>
    </xf>
    <xf numFmtId="0" fontId="23" fillId="26" borderId="13" xfId="52" applyFont="1" applyFill="1" applyBorder="1" applyAlignment="1">
      <alignment horizontal="center" vertical="center"/>
      <protection/>
    </xf>
    <xf numFmtId="1" fontId="19" fillId="26" borderId="14" xfId="52" applyNumberFormat="1" applyFont="1" applyFill="1" applyBorder="1" applyAlignment="1">
      <alignment horizontal="center" vertical="center"/>
      <protection/>
    </xf>
    <xf numFmtId="1" fontId="19" fillId="26" borderId="11" xfId="52" applyNumberFormat="1" applyFont="1" applyFill="1" applyBorder="1" applyAlignment="1">
      <alignment horizontal="center" vertical="center"/>
      <protection/>
    </xf>
    <xf numFmtId="0" fontId="19" fillId="0" borderId="23" xfId="52" applyFont="1" applyFill="1" applyBorder="1" applyAlignment="1">
      <alignment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24" xfId="52" applyFont="1" applyFill="1" applyBorder="1" applyAlignment="1">
      <alignment vertical="center"/>
      <protection/>
    </xf>
    <xf numFmtId="0" fontId="23" fillId="0" borderId="25" xfId="52" applyFont="1" applyFill="1" applyBorder="1" applyAlignment="1">
      <alignment vertical="center"/>
      <protection/>
    </xf>
    <xf numFmtId="1" fontId="21" fillId="0" borderId="14" xfId="52" applyNumberFormat="1" applyFont="1" applyFill="1" applyBorder="1" applyAlignment="1">
      <alignment horizontal="center" vertical="center"/>
      <protection/>
    </xf>
    <xf numFmtId="0" fontId="21" fillId="0" borderId="14" xfId="52" applyNumberFormat="1" applyFont="1" applyFill="1" applyBorder="1" applyAlignment="1">
      <alignment horizontal="center" vertical="center"/>
      <protection/>
    </xf>
    <xf numFmtId="1" fontId="21" fillId="0" borderId="12" xfId="51" applyNumberFormat="1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center" vertical="center"/>
      <protection/>
    </xf>
    <xf numFmtId="1" fontId="21" fillId="0" borderId="12" xfId="52" applyNumberFormat="1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vertical="center"/>
      <protection/>
    </xf>
    <xf numFmtId="1" fontId="19" fillId="0" borderId="17" xfId="52" applyNumberFormat="1" applyFont="1" applyFill="1" applyBorder="1" applyAlignment="1">
      <alignment horizontal="center"/>
      <protection/>
    </xf>
    <xf numFmtId="1" fontId="19" fillId="0" borderId="10" xfId="52" applyNumberFormat="1" applyFont="1" applyFill="1" applyBorder="1" applyAlignment="1">
      <alignment horizontal="center"/>
      <protection/>
    </xf>
    <xf numFmtId="1" fontId="19" fillId="0" borderId="16" xfId="52" applyNumberFormat="1" applyFont="1" applyFill="1" applyBorder="1" applyAlignment="1">
      <alignment horizontal="center"/>
      <protection/>
    </xf>
    <xf numFmtId="1" fontId="19" fillId="0" borderId="14" xfId="52" applyNumberFormat="1" applyFont="1" applyFill="1" applyBorder="1" applyAlignment="1">
      <alignment horizontal="center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1" fontId="25" fillId="0" borderId="14" xfId="52" applyNumberFormat="1" applyFont="1" applyFill="1" applyBorder="1" applyAlignment="1">
      <alignment horizontal="left" vertical="center"/>
      <protection/>
    </xf>
    <xf numFmtId="1" fontId="26" fillId="0" borderId="0" xfId="52" applyNumberFormat="1" applyFont="1" applyFill="1" applyAlignment="1">
      <alignment vertical="center"/>
      <protection/>
    </xf>
    <xf numFmtId="1" fontId="27" fillId="0" borderId="0" xfId="52" applyNumberFormat="1" applyFont="1" applyFill="1" applyBorder="1" applyAlignment="1">
      <alignment horizontal="center" vertical="center"/>
      <protection/>
    </xf>
    <xf numFmtId="1" fontId="28" fillId="0" borderId="0" xfId="52" applyNumberFormat="1" applyFont="1" applyFill="1" applyBorder="1" applyAlignment="1">
      <alignment horizontal="center" vertical="center"/>
      <protection/>
    </xf>
    <xf numFmtId="164" fontId="19" fillId="0" borderId="12" xfId="52" applyNumberFormat="1" applyFont="1" applyFill="1" applyBorder="1" applyAlignment="1">
      <alignment horizontal="center" vertical="center"/>
      <protection/>
    </xf>
    <xf numFmtId="164" fontId="19" fillId="0" borderId="13" xfId="52" applyNumberFormat="1" applyFont="1" applyFill="1" applyBorder="1" applyAlignment="1">
      <alignment horizontal="center" vertical="center"/>
      <protection/>
    </xf>
    <xf numFmtId="164" fontId="19" fillId="0" borderId="14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/>
      <protection/>
    </xf>
    <xf numFmtId="1" fontId="32" fillId="0" borderId="0" xfId="52" applyNumberFormat="1" applyFont="1" applyFill="1">
      <alignment/>
      <protection/>
    </xf>
    <xf numFmtId="1" fontId="33" fillId="0" borderId="0" xfId="52" applyNumberFormat="1" applyFont="1" applyFill="1" applyBorder="1" applyAlignment="1">
      <alignment horizontal="center"/>
      <protection/>
    </xf>
    <xf numFmtId="1" fontId="34" fillId="0" borderId="0" xfId="52" applyNumberFormat="1" applyFont="1" applyFill="1" applyBorder="1" applyAlignment="1">
      <alignment horizontal="center"/>
      <protection/>
    </xf>
    <xf numFmtId="1" fontId="35" fillId="0" borderId="0" xfId="52" applyNumberFormat="1" applyFont="1" applyFill="1" applyBorder="1" applyAlignment="1">
      <alignment horizontal="center"/>
      <protection/>
    </xf>
    <xf numFmtId="9" fontId="36" fillId="0" borderId="0" xfId="52" applyNumberFormat="1" applyFont="1" applyFill="1" applyBorder="1" applyAlignment="1">
      <alignment horizontal="center"/>
      <protection/>
    </xf>
    <xf numFmtId="1" fontId="36" fillId="0" borderId="0" xfId="52" applyNumberFormat="1" applyFont="1" applyFill="1" applyBorder="1" applyAlignment="1">
      <alignment horizontal="center"/>
      <protection/>
    </xf>
    <xf numFmtId="164" fontId="33" fillId="0" borderId="0" xfId="52" applyNumberFormat="1" applyFont="1" applyFill="1" applyBorder="1" applyAlignment="1">
      <alignment horizontal="center"/>
      <protection/>
    </xf>
    <xf numFmtId="0" fontId="38" fillId="0" borderId="0" xfId="51" applyFont="1">
      <alignment/>
      <protection/>
    </xf>
    <xf numFmtId="0" fontId="11" fillId="0" borderId="0" xfId="51" applyBorder="1">
      <alignment/>
      <protection/>
    </xf>
    <xf numFmtId="0" fontId="11" fillId="0" borderId="0" xfId="51" applyFont="1">
      <alignment/>
      <protection/>
    </xf>
    <xf numFmtId="0" fontId="39" fillId="0" borderId="0" xfId="51" applyFont="1" applyFill="1" applyBorder="1">
      <alignment/>
      <protection/>
    </xf>
    <xf numFmtId="0" fontId="39" fillId="0" borderId="0" xfId="52" applyFont="1" applyFill="1" applyBorder="1" applyAlignment="1">
      <alignment horizontal="center" vertical="center"/>
      <protection/>
    </xf>
    <xf numFmtId="1" fontId="39" fillId="0" borderId="0" xfId="52" applyNumberFormat="1" applyFont="1" applyFill="1" applyBorder="1" applyAlignment="1">
      <alignment horizontal="center" vertical="center"/>
      <protection/>
    </xf>
    <xf numFmtId="1" fontId="40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 vertical="center"/>
      <protection/>
    </xf>
    <xf numFmtId="0" fontId="40" fillId="0" borderId="0" xfId="52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>
      <alignment/>
      <protection/>
    </xf>
    <xf numFmtId="0" fontId="39" fillId="0" borderId="0" xfId="52" applyNumberFormat="1" applyFont="1" applyFill="1" applyBorder="1" applyAlignment="1">
      <alignment horizontal="center" vertical="center"/>
      <protection/>
    </xf>
    <xf numFmtId="1" fontId="41" fillId="0" borderId="0" xfId="52" applyNumberFormat="1" applyFont="1" applyFill="1" applyBorder="1" applyAlignment="1">
      <alignment horizontal="center" vertical="center"/>
      <protection/>
    </xf>
    <xf numFmtId="0" fontId="42" fillId="0" borderId="0" xfId="52" applyFont="1" applyFill="1" applyBorder="1" applyAlignment="1">
      <alignment horizontal="right" vertical="center"/>
      <protection/>
    </xf>
    <xf numFmtId="0" fontId="19" fillId="0" borderId="0" xfId="52" applyFont="1" applyAlignment="1">
      <alignment horizontal="center"/>
      <protection/>
    </xf>
    <xf numFmtId="1" fontId="19" fillId="0" borderId="0" xfId="52" applyNumberFormat="1" applyFont="1" applyBorder="1" applyAlignment="1">
      <alignment horizontal="center" vertical="center" wrapText="1"/>
      <protection/>
    </xf>
    <xf numFmtId="0" fontId="19" fillId="0" borderId="23" xfId="52" applyFont="1" applyFill="1" applyBorder="1" applyAlignment="1">
      <alignment horizontal="left" vertical="center"/>
      <protection/>
    </xf>
    <xf numFmtId="0" fontId="19" fillId="0" borderId="0" xfId="52" applyFont="1" applyFill="1" applyBorder="1" applyAlignment="1">
      <alignment horizontal="left" vertical="center"/>
      <protection/>
    </xf>
    <xf numFmtId="0" fontId="19" fillId="0" borderId="25" xfId="52" applyFont="1" applyFill="1" applyBorder="1" applyAlignment="1">
      <alignment horizontal="left" vertical="center"/>
      <protection/>
    </xf>
    <xf numFmtId="0" fontId="37" fillId="0" borderId="0" xfId="52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2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2"/>
  <sheetViews>
    <sheetView tabSelected="1" view="pageBreakPreview" zoomScaleSheetLayoutView="100" zoomScalePageLayoutView="0" workbookViewId="0" topLeftCell="A19">
      <selection activeCell="D42" sqref="D42"/>
    </sheetView>
  </sheetViews>
  <sheetFormatPr defaultColWidth="8.796875" defaultRowHeight="14.25"/>
  <cols>
    <col min="1" max="1" width="45.3984375" style="1" customWidth="1"/>
    <col min="2" max="16384" width="9" style="1" customWidth="1"/>
  </cols>
  <sheetData>
    <row r="1" spans="1:10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47.25" customHeight="1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</row>
    <row r="4" spans="1:10" ht="96.75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6" t="s">
        <v>7</v>
      </c>
      <c r="H4" s="4" t="s">
        <v>8</v>
      </c>
      <c r="I4" s="5" t="s">
        <v>9</v>
      </c>
      <c r="J4" s="5" t="s">
        <v>10</v>
      </c>
    </row>
    <row r="5" spans="1:10" ht="15.75">
      <c r="A5" s="91" t="s">
        <v>11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15.75">
      <c r="A6" s="7" t="s">
        <v>12</v>
      </c>
      <c r="B6" s="8">
        <v>1</v>
      </c>
      <c r="C6" s="9" t="s">
        <v>13</v>
      </c>
      <c r="D6" s="10">
        <v>15</v>
      </c>
      <c r="E6" s="11">
        <v>0</v>
      </c>
      <c r="F6" s="11">
        <v>0</v>
      </c>
      <c r="G6" s="11">
        <v>15</v>
      </c>
      <c r="H6" s="10">
        <v>0</v>
      </c>
      <c r="I6" s="12">
        <f aca="true" t="shared" si="0" ref="I6:I11">E6/8</f>
        <v>0</v>
      </c>
      <c r="J6" s="13">
        <f aca="true" t="shared" si="1" ref="J6:J11">(F6+G6+H6)/8</f>
        <v>1.875</v>
      </c>
    </row>
    <row r="7" spans="1:10" ht="15.75">
      <c r="A7" s="7" t="s">
        <v>14</v>
      </c>
      <c r="B7" s="8">
        <v>4</v>
      </c>
      <c r="C7" s="9" t="s">
        <v>15</v>
      </c>
      <c r="D7" s="10">
        <v>28</v>
      </c>
      <c r="E7" s="11">
        <v>14</v>
      </c>
      <c r="F7" s="11">
        <v>4</v>
      </c>
      <c r="G7" s="11">
        <v>10</v>
      </c>
      <c r="H7" s="10">
        <v>0</v>
      </c>
      <c r="I7" s="12">
        <f t="shared" si="0"/>
        <v>1.75</v>
      </c>
      <c r="J7" s="13">
        <f t="shared" si="1"/>
        <v>1.75</v>
      </c>
    </row>
    <row r="8" spans="1:10" ht="15.75">
      <c r="A8" s="14" t="s">
        <v>16</v>
      </c>
      <c r="B8" s="15">
        <v>4</v>
      </c>
      <c r="C8" s="9" t="s">
        <v>13</v>
      </c>
      <c r="D8" s="10">
        <f>SUM(E8:H8)</f>
        <v>28</v>
      </c>
      <c r="E8" s="11">
        <v>14</v>
      </c>
      <c r="F8" s="16">
        <v>4</v>
      </c>
      <c r="G8" s="16">
        <v>10</v>
      </c>
      <c r="H8" s="10">
        <v>0</v>
      </c>
      <c r="I8" s="12">
        <f t="shared" si="0"/>
        <v>1.75</v>
      </c>
      <c r="J8" s="13">
        <f t="shared" si="1"/>
        <v>1.75</v>
      </c>
    </row>
    <row r="9" spans="1:10" ht="15.75">
      <c r="A9" s="7" t="s">
        <v>17</v>
      </c>
      <c r="B9" s="8">
        <v>5</v>
      </c>
      <c r="C9" s="17" t="s">
        <v>15</v>
      </c>
      <c r="D9" s="10">
        <v>35</v>
      </c>
      <c r="E9" s="11">
        <v>14</v>
      </c>
      <c r="F9" s="16">
        <v>7</v>
      </c>
      <c r="G9" s="16">
        <v>14</v>
      </c>
      <c r="H9" s="10">
        <v>0</v>
      </c>
      <c r="I9" s="12">
        <f t="shared" si="0"/>
        <v>1.75</v>
      </c>
      <c r="J9" s="13">
        <f t="shared" si="1"/>
        <v>2.625</v>
      </c>
    </row>
    <row r="10" spans="1:10" ht="31.5">
      <c r="A10" s="18" t="s">
        <v>18</v>
      </c>
      <c r="B10" s="19">
        <v>2</v>
      </c>
      <c r="C10" s="17" t="s">
        <v>15</v>
      </c>
      <c r="D10" s="10">
        <v>15</v>
      </c>
      <c r="E10" s="11">
        <v>15</v>
      </c>
      <c r="F10" s="20">
        <v>0</v>
      </c>
      <c r="G10" s="20">
        <v>0</v>
      </c>
      <c r="H10" s="10">
        <v>0</v>
      </c>
      <c r="I10" s="12">
        <f t="shared" si="0"/>
        <v>1.875</v>
      </c>
      <c r="J10" s="13">
        <f t="shared" si="1"/>
        <v>0</v>
      </c>
    </row>
    <row r="11" spans="1:10" ht="15.75">
      <c r="A11" s="21" t="s">
        <v>19</v>
      </c>
      <c r="B11" s="22">
        <v>4</v>
      </c>
      <c r="C11" s="17" t="s">
        <v>15</v>
      </c>
      <c r="D11" s="10">
        <v>28</v>
      </c>
      <c r="E11" s="11">
        <v>14</v>
      </c>
      <c r="F11" s="20">
        <v>0</v>
      </c>
      <c r="G11" s="20">
        <v>14</v>
      </c>
      <c r="H11" s="10">
        <v>0</v>
      </c>
      <c r="I11" s="12">
        <f t="shared" si="0"/>
        <v>1.75</v>
      </c>
      <c r="J11" s="13">
        <f t="shared" si="1"/>
        <v>1.75</v>
      </c>
    </row>
    <row r="12" spans="1:10" ht="15.75">
      <c r="A12" s="23" t="s">
        <v>20</v>
      </c>
      <c r="B12" s="24">
        <f>SUM(B6:B11)</f>
        <v>20</v>
      </c>
      <c r="C12" s="25">
        <f>COUNTIF(C6:C11,"e")</f>
        <v>2</v>
      </c>
      <c r="D12" s="26">
        <f aca="true" t="shared" si="2" ref="D12:J12">SUM(D6:D11)</f>
        <v>149</v>
      </c>
      <c r="E12" s="27">
        <f t="shared" si="2"/>
        <v>71</v>
      </c>
      <c r="F12" s="27">
        <f t="shared" si="2"/>
        <v>15</v>
      </c>
      <c r="G12" s="27">
        <f t="shared" si="2"/>
        <v>63</v>
      </c>
      <c r="H12" s="26">
        <f t="shared" si="2"/>
        <v>0</v>
      </c>
      <c r="I12" s="28">
        <f t="shared" si="2"/>
        <v>8.875</v>
      </c>
      <c r="J12" s="29">
        <f t="shared" si="2"/>
        <v>9.75</v>
      </c>
    </row>
    <row r="13" spans="1:10" ht="15.75">
      <c r="A13" s="30" t="s">
        <v>21</v>
      </c>
      <c r="B13" s="31"/>
      <c r="C13" s="31"/>
      <c r="D13" s="31"/>
      <c r="E13" s="31"/>
      <c r="F13" s="31"/>
      <c r="G13" s="31"/>
      <c r="H13" s="31"/>
      <c r="I13" s="31"/>
      <c r="J13" s="32"/>
    </row>
    <row r="14" spans="1:10" ht="15.75">
      <c r="A14" s="14" t="s">
        <v>22</v>
      </c>
      <c r="B14" s="15">
        <v>3</v>
      </c>
      <c r="C14" s="9" t="s">
        <v>13</v>
      </c>
      <c r="D14" s="10">
        <v>28</v>
      </c>
      <c r="E14" s="11">
        <v>14</v>
      </c>
      <c r="F14" s="11">
        <v>4</v>
      </c>
      <c r="G14" s="33">
        <v>10</v>
      </c>
      <c r="H14" s="10">
        <v>0</v>
      </c>
      <c r="I14" s="12">
        <f>E14/8</f>
        <v>1.75</v>
      </c>
      <c r="J14" s="13">
        <f>(F14+G14+H14)/8</f>
        <v>1.75</v>
      </c>
    </row>
    <row r="15" spans="1:10" ht="15.75">
      <c r="A15" s="34" t="s">
        <v>23</v>
      </c>
      <c r="B15" s="15">
        <v>4</v>
      </c>
      <c r="C15" s="17" t="s">
        <v>15</v>
      </c>
      <c r="D15" s="10">
        <f>SUM(E15:H15)</f>
        <v>28</v>
      </c>
      <c r="E15" s="10">
        <v>14</v>
      </c>
      <c r="F15" s="10">
        <v>4</v>
      </c>
      <c r="G15" s="33">
        <v>10</v>
      </c>
      <c r="H15" s="10">
        <v>0</v>
      </c>
      <c r="I15" s="12">
        <f aca="true" t="shared" si="3" ref="I15:I20">E15/8</f>
        <v>1.75</v>
      </c>
      <c r="J15" s="13">
        <f aca="true" t="shared" si="4" ref="J15:J20">(F15+G15+H15)/8</f>
        <v>1.75</v>
      </c>
    </row>
    <row r="16" spans="1:10" ht="15.75">
      <c r="A16" s="34" t="s">
        <v>24</v>
      </c>
      <c r="B16" s="15">
        <v>4</v>
      </c>
      <c r="C16" s="17" t="s">
        <v>15</v>
      </c>
      <c r="D16" s="10">
        <f>SUM(E16:H16)</f>
        <v>28</v>
      </c>
      <c r="E16" s="10">
        <v>14</v>
      </c>
      <c r="F16" s="10">
        <v>4</v>
      </c>
      <c r="G16" s="33">
        <v>10</v>
      </c>
      <c r="H16" s="10">
        <v>0</v>
      </c>
      <c r="I16" s="12">
        <f t="shared" si="3"/>
        <v>1.75</v>
      </c>
      <c r="J16" s="13">
        <f t="shared" si="4"/>
        <v>1.75</v>
      </c>
    </row>
    <row r="17" spans="1:10" ht="15.75">
      <c r="A17" s="34" t="s">
        <v>25</v>
      </c>
      <c r="B17" s="15">
        <v>3</v>
      </c>
      <c r="C17" s="17" t="s">
        <v>15</v>
      </c>
      <c r="D17" s="10">
        <f>SUM(E17:H17)</f>
        <v>28</v>
      </c>
      <c r="E17" s="10">
        <v>14</v>
      </c>
      <c r="F17" s="10">
        <v>4</v>
      </c>
      <c r="G17" s="33">
        <v>10</v>
      </c>
      <c r="H17" s="10">
        <v>0</v>
      </c>
      <c r="I17" s="12">
        <f t="shared" si="3"/>
        <v>1.75</v>
      </c>
      <c r="J17" s="13">
        <f t="shared" si="4"/>
        <v>1.75</v>
      </c>
    </row>
    <row r="18" spans="1:10" ht="31.5">
      <c r="A18" s="18" t="s">
        <v>26</v>
      </c>
      <c r="B18" s="19">
        <v>1</v>
      </c>
      <c r="C18" s="17" t="s">
        <v>15</v>
      </c>
      <c r="D18" s="10">
        <v>14</v>
      </c>
      <c r="E18" s="35">
        <v>14</v>
      </c>
      <c r="F18" s="36">
        <v>0</v>
      </c>
      <c r="G18" s="36">
        <v>0</v>
      </c>
      <c r="H18" s="10">
        <v>0</v>
      </c>
      <c r="I18" s="12">
        <f>E18/8</f>
        <v>1.75</v>
      </c>
      <c r="J18" s="13">
        <f>(F18+G18+H18)/8</f>
        <v>0</v>
      </c>
    </row>
    <row r="19" spans="1:10" ht="15.75">
      <c r="A19" s="14" t="s">
        <v>27</v>
      </c>
      <c r="B19" s="15">
        <v>2</v>
      </c>
      <c r="C19" s="9" t="s">
        <v>15</v>
      </c>
      <c r="D19" s="10">
        <v>16</v>
      </c>
      <c r="E19" s="10">
        <v>16</v>
      </c>
      <c r="F19" s="10">
        <v>0</v>
      </c>
      <c r="G19" s="10">
        <v>0</v>
      </c>
      <c r="H19" s="10">
        <v>0</v>
      </c>
      <c r="I19" s="12">
        <f t="shared" si="3"/>
        <v>2</v>
      </c>
      <c r="J19" s="13">
        <f t="shared" si="4"/>
        <v>0</v>
      </c>
    </row>
    <row r="20" spans="1:10" ht="15.75">
      <c r="A20" s="14" t="s">
        <v>28</v>
      </c>
      <c r="B20" s="15">
        <v>1</v>
      </c>
      <c r="C20" s="9" t="s">
        <v>15</v>
      </c>
      <c r="D20" s="10">
        <v>13</v>
      </c>
      <c r="E20" s="10">
        <v>0</v>
      </c>
      <c r="F20" s="10">
        <v>0</v>
      </c>
      <c r="G20" s="10">
        <v>13</v>
      </c>
      <c r="H20" s="10">
        <v>0</v>
      </c>
      <c r="I20" s="12">
        <f t="shared" si="3"/>
        <v>0</v>
      </c>
      <c r="J20" s="13">
        <f t="shared" si="4"/>
        <v>1.625</v>
      </c>
    </row>
    <row r="21" spans="1:10" ht="15.75">
      <c r="A21" s="37" t="s">
        <v>20</v>
      </c>
      <c r="B21" s="24">
        <f>SUM(B14:B20)</f>
        <v>18</v>
      </c>
      <c r="C21" s="25">
        <f>COUNTIF(C14:C19,"e")</f>
        <v>1</v>
      </c>
      <c r="D21" s="26">
        <f>SUM(D14:D20)</f>
        <v>155</v>
      </c>
      <c r="E21" s="26">
        <f>SUM(E14:E19)</f>
        <v>86</v>
      </c>
      <c r="F21" s="26">
        <f>SUM(F14:F19)</f>
        <v>16</v>
      </c>
      <c r="G21" s="26">
        <f>SUM(G14:G20)</f>
        <v>53</v>
      </c>
      <c r="H21" s="26">
        <f>SUM(H14:H19)</f>
        <v>0</v>
      </c>
      <c r="I21" s="28">
        <f>SUM(I14:I20)</f>
        <v>10.75</v>
      </c>
      <c r="J21" s="38">
        <f>SUM(J14:J20)</f>
        <v>8.625</v>
      </c>
    </row>
    <row r="22" spans="1:10" ht="15.75">
      <c r="A22" s="39" t="s">
        <v>29</v>
      </c>
      <c r="B22" s="31"/>
      <c r="C22" s="40"/>
      <c r="D22" s="40"/>
      <c r="E22" s="40"/>
      <c r="F22" s="40"/>
      <c r="G22" s="40"/>
      <c r="H22" s="40"/>
      <c r="I22" s="40"/>
      <c r="J22" s="32"/>
    </row>
    <row r="23" spans="1:10" ht="15.75">
      <c r="A23" s="7" t="s">
        <v>30</v>
      </c>
      <c r="B23" s="8">
        <v>3</v>
      </c>
      <c r="C23" s="9" t="s">
        <v>13</v>
      </c>
      <c r="D23" s="10">
        <v>14</v>
      </c>
      <c r="E23" s="11">
        <v>7</v>
      </c>
      <c r="F23" s="16">
        <v>0</v>
      </c>
      <c r="G23" s="16">
        <v>7</v>
      </c>
      <c r="H23" s="10">
        <v>0</v>
      </c>
      <c r="I23" s="12">
        <f>E23/7</f>
        <v>1</v>
      </c>
      <c r="J23" s="13">
        <f>(F23+G23+H23)/7</f>
        <v>1</v>
      </c>
    </row>
    <row r="24" spans="1:10" ht="15.75">
      <c r="A24" s="21" t="s">
        <v>31</v>
      </c>
      <c r="B24" s="22">
        <v>2</v>
      </c>
      <c r="C24" s="17" t="s">
        <v>15</v>
      </c>
      <c r="D24" s="10">
        <v>14</v>
      </c>
      <c r="E24" s="11">
        <v>7</v>
      </c>
      <c r="F24" s="11">
        <v>0</v>
      </c>
      <c r="G24" s="11">
        <v>7</v>
      </c>
      <c r="H24" s="10">
        <v>0</v>
      </c>
      <c r="I24" s="12">
        <f>E24/7</f>
        <v>1</v>
      </c>
      <c r="J24" s="13">
        <f>(F24+G24+H24)/7</f>
        <v>1</v>
      </c>
    </row>
    <row r="25" spans="1:10" ht="15.75">
      <c r="A25" s="7" t="s">
        <v>32</v>
      </c>
      <c r="B25" s="15">
        <v>4</v>
      </c>
      <c r="C25" s="17" t="s">
        <v>15</v>
      </c>
      <c r="D25" s="10">
        <v>28</v>
      </c>
      <c r="E25" s="11">
        <v>14</v>
      </c>
      <c r="F25" s="11">
        <v>4</v>
      </c>
      <c r="G25" s="11">
        <v>10</v>
      </c>
      <c r="H25" s="10">
        <v>0</v>
      </c>
      <c r="I25" s="12">
        <f>E25/8</f>
        <v>1.75</v>
      </c>
      <c r="J25" s="13">
        <f>(F25+G25+H25)/8</f>
        <v>1.75</v>
      </c>
    </row>
    <row r="26" spans="1:10" ht="15.75">
      <c r="A26" s="21" t="s">
        <v>33</v>
      </c>
      <c r="B26" s="22">
        <v>3</v>
      </c>
      <c r="C26" s="17" t="s">
        <v>15</v>
      </c>
      <c r="D26" s="10">
        <v>14</v>
      </c>
      <c r="E26" s="11">
        <v>7</v>
      </c>
      <c r="F26" s="20">
        <v>0</v>
      </c>
      <c r="G26" s="20">
        <v>7</v>
      </c>
      <c r="H26" s="10">
        <v>0</v>
      </c>
      <c r="I26" s="12">
        <f>E26/7</f>
        <v>1</v>
      </c>
      <c r="J26" s="13">
        <f>(F26+G26+H26)/7</f>
        <v>1</v>
      </c>
    </row>
    <row r="27" spans="1:10" ht="15.75">
      <c r="A27" s="21" t="s">
        <v>34</v>
      </c>
      <c r="B27" s="22">
        <v>4</v>
      </c>
      <c r="C27" s="17" t="s">
        <v>15</v>
      </c>
      <c r="D27" s="10">
        <v>35</v>
      </c>
      <c r="E27" s="11">
        <v>14</v>
      </c>
      <c r="F27" s="20">
        <v>7</v>
      </c>
      <c r="G27" s="20">
        <v>14</v>
      </c>
      <c r="H27" s="10">
        <v>10</v>
      </c>
      <c r="I27" s="12">
        <f>E27/7</f>
        <v>2</v>
      </c>
      <c r="J27" s="13">
        <f>(F27+G27+H27)/7</f>
        <v>4.428571428571429</v>
      </c>
    </row>
    <row r="28" spans="1:10" ht="15.75">
      <c r="A28" s="14" t="s">
        <v>35</v>
      </c>
      <c r="B28" s="15">
        <v>5</v>
      </c>
      <c r="C28" s="17" t="s">
        <v>13</v>
      </c>
      <c r="D28" s="10">
        <v>33</v>
      </c>
      <c r="E28" s="10">
        <v>19</v>
      </c>
      <c r="F28" s="10">
        <v>4</v>
      </c>
      <c r="G28" s="33">
        <v>10</v>
      </c>
      <c r="H28" s="10">
        <v>0</v>
      </c>
      <c r="I28" s="12">
        <f>E28/7</f>
        <v>2.7142857142857144</v>
      </c>
      <c r="J28" s="13">
        <f>(F28+G28+H28)/7</f>
        <v>2</v>
      </c>
    </row>
    <row r="29" spans="1:10" ht="15.75">
      <c r="A29" s="37" t="s">
        <v>20</v>
      </c>
      <c r="B29" s="38">
        <f>SUM(B23:B28)</f>
        <v>21</v>
      </c>
      <c r="C29" s="41">
        <f>COUNTIF(C23:C28,"e")</f>
        <v>2</v>
      </c>
      <c r="D29" s="42">
        <f aca="true" t="shared" si="5" ref="D29:J29">SUM(D23:D28)</f>
        <v>138</v>
      </c>
      <c r="E29" s="42">
        <f t="shared" si="5"/>
        <v>68</v>
      </c>
      <c r="F29" s="42">
        <f t="shared" si="5"/>
        <v>15</v>
      </c>
      <c r="G29" s="42">
        <f t="shared" si="5"/>
        <v>55</v>
      </c>
      <c r="H29" s="42">
        <f t="shared" si="5"/>
        <v>10</v>
      </c>
      <c r="I29" s="43">
        <f t="shared" si="5"/>
        <v>9.464285714285715</v>
      </c>
      <c r="J29" s="38">
        <f t="shared" si="5"/>
        <v>11.178571428571429</v>
      </c>
    </row>
    <row r="30" spans="1:10" ht="15.75">
      <c r="A30" s="44" t="s">
        <v>36</v>
      </c>
      <c r="B30" s="45"/>
      <c r="C30" s="46"/>
      <c r="D30" s="46"/>
      <c r="E30" s="46"/>
      <c r="F30" s="46"/>
      <c r="G30" s="46"/>
      <c r="H30" s="46"/>
      <c r="I30" s="46"/>
      <c r="J30" s="47"/>
    </row>
    <row r="31" spans="1:10" ht="15.75">
      <c r="A31" s="14" t="s">
        <v>37</v>
      </c>
      <c r="B31" s="15">
        <v>5</v>
      </c>
      <c r="C31" s="9" t="s">
        <v>15</v>
      </c>
      <c r="D31" s="10">
        <f>SUM(E31:H31)</f>
        <v>28</v>
      </c>
      <c r="E31" s="48">
        <v>14</v>
      </c>
      <c r="F31" s="48">
        <v>4</v>
      </c>
      <c r="G31" s="49">
        <v>10</v>
      </c>
      <c r="H31" s="10">
        <v>0</v>
      </c>
      <c r="I31" s="12">
        <f>E31/7</f>
        <v>2</v>
      </c>
      <c r="J31" s="13">
        <f>(F31+G31+H31)/7</f>
        <v>2</v>
      </c>
    </row>
    <row r="32" spans="1:10" ht="15.75">
      <c r="A32" s="14" t="s">
        <v>38</v>
      </c>
      <c r="B32" s="15">
        <v>5</v>
      </c>
      <c r="C32" s="9" t="s">
        <v>15</v>
      </c>
      <c r="D32" s="10">
        <f>SUM(E32:H32)</f>
        <v>28</v>
      </c>
      <c r="E32" s="10">
        <v>14</v>
      </c>
      <c r="F32" s="10">
        <v>4</v>
      </c>
      <c r="G32" s="33">
        <v>10</v>
      </c>
      <c r="H32" s="10">
        <v>0</v>
      </c>
      <c r="I32" s="12">
        <f>E32/7</f>
        <v>2</v>
      </c>
      <c r="J32" s="13">
        <f>(F32+G32+H32)/7</f>
        <v>2</v>
      </c>
    </row>
    <row r="33" spans="1:10" ht="15.75">
      <c r="A33" s="34" t="s">
        <v>39</v>
      </c>
      <c r="B33" s="15">
        <v>4</v>
      </c>
      <c r="C33" s="17" t="s">
        <v>15</v>
      </c>
      <c r="D33" s="10">
        <f>SUM(E33:H33)</f>
        <v>28</v>
      </c>
      <c r="E33" s="10">
        <v>14</v>
      </c>
      <c r="F33" s="10">
        <v>4</v>
      </c>
      <c r="G33" s="33">
        <v>10</v>
      </c>
      <c r="H33" s="10">
        <v>0</v>
      </c>
      <c r="I33" s="12">
        <f>E33/7</f>
        <v>2</v>
      </c>
      <c r="J33" s="13">
        <f>(F33+G33+H33)/7</f>
        <v>2</v>
      </c>
    </row>
    <row r="34" spans="1:10" ht="15.75">
      <c r="A34" s="14" t="s">
        <v>40</v>
      </c>
      <c r="B34" s="15">
        <v>2</v>
      </c>
      <c r="C34" s="9" t="s">
        <v>15</v>
      </c>
      <c r="D34" s="10">
        <v>14</v>
      </c>
      <c r="E34" s="48">
        <v>0</v>
      </c>
      <c r="F34" s="10">
        <v>0</v>
      </c>
      <c r="G34" s="33">
        <v>14</v>
      </c>
      <c r="H34" s="10">
        <v>0</v>
      </c>
      <c r="I34" s="12">
        <f>E34/7</f>
        <v>0</v>
      </c>
      <c r="J34" s="13">
        <f>(F34+G34+H34)/7</f>
        <v>2</v>
      </c>
    </row>
    <row r="35" spans="1:10" ht="15.75">
      <c r="A35" s="21" t="s">
        <v>41</v>
      </c>
      <c r="B35" s="50">
        <v>15</v>
      </c>
      <c r="C35" s="17" t="s">
        <v>13</v>
      </c>
      <c r="D35" s="10"/>
      <c r="E35" s="48"/>
      <c r="F35" s="10"/>
      <c r="G35" s="10"/>
      <c r="H35" s="10"/>
      <c r="I35" s="51"/>
      <c r="J35" s="52"/>
    </row>
    <row r="36" spans="1:10" ht="15.75">
      <c r="A36" s="23" t="s">
        <v>20</v>
      </c>
      <c r="B36" s="24">
        <f>SUM(B31:B35)</f>
        <v>31</v>
      </c>
      <c r="C36" s="25">
        <f>COUNTIF(C31:C35,"e")</f>
        <v>1</v>
      </c>
      <c r="D36" s="42">
        <f aca="true" t="shared" si="6" ref="D36:J36">SUM(D31:D35)</f>
        <v>98</v>
      </c>
      <c r="E36" s="42">
        <f t="shared" si="6"/>
        <v>42</v>
      </c>
      <c r="F36" s="42">
        <f t="shared" si="6"/>
        <v>12</v>
      </c>
      <c r="G36" s="42">
        <f t="shared" si="6"/>
        <v>44</v>
      </c>
      <c r="H36" s="42">
        <f t="shared" si="6"/>
        <v>0</v>
      </c>
      <c r="I36" s="43">
        <f t="shared" si="6"/>
        <v>6</v>
      </c>
      <c r="J36" s="38">
        <f t="shared" si="6"/>
        <v>8</v>
      </c>
    </row>
    <row r="37" spans="1:10" ht="15.75">
      <c r="A37" s="53" t="s">
        <v>42</v>
      </c>
      <c r="B37" s="54">
        <f aca="true" t="shared" si="7" ref="B37:H37">B12+B21+B36+B29</f>
        <v>90</v>
      </c>
      <c r="C37" s="55">
        <f t="shared" si="7"/>
        <v>6</v>
      </c>
      <c r="D37" s="55">
        <f t="shared" si="7"/>
        <v>540</v>
      </c>
      <c r="E37" s="56">
        <f t="shared" si="7"/>
        <v>267</v>
      </c>
      <c r="F37" s="57">
        <f t="shared" si="7"/>
        <v>58</v>
      </c>
      <c r="G37" s="57">
        <f t="shared" si="7"/>
        <v>215</v>
      </c>
      <c r="H37" s="57">
        <f t="shared" si="7"/>
        <v>10</v>
      </c>
      <c r="I37" s="58"/>
      <c r="J37" s="58"/>
    </row>
    <row r="38" spans="1:10" ht="15.75">
      <c r="A38" s="59" t="s">
        <v>43</v>
      </c>
      <c r="B38" s="60"/>
      <c r="C38" s="61"/>
      <c r="D38" s="62"/>
      <c r="E38" s="63">
        <f>(E37/D37)*100</f>
        <v>49.44444444444444</v>
      </c>
      <c r="F38" s="64">
        <f>(F37/D37)*100</f>
        <v>10.74074074074074</v>
      </c>
      <c r="G38" s="65">
        <f>(G37/D37)*100</f>
        <v>39.81481481481482</v>
      </c>
      <c r="H38" s="65">
        <f>(H37/D37)*100</f>
        <v>1.8518518518518516</v>
      </c>
      <c r="I38" s="66"/>
      <c r="J38" s="67"/>
    </row>
    <row r="39" spans="1:10" ht="13.5">
      <c r="A39" s="68"/>
      <c r="B39" s="69"/>
      <c r="C39" s="70"/>
      <c r="D39" s="71"/>
      <c r="E39" s="72"/>
      <c r="F39" s="73"/>
      <c r="G39" s="74"/>
      <c r="H39" s="75"/>
      <c r="I39" s="94"/>
      <c r="J39" s="94"/>
    </row>
    <row r="41" ht="12.75">
      <c r="A41" s="76" t="s">
        <v>44</v>
      </c>
    </row>
    <row r="42" spans="1:10" ht="12.75">
      <c r="A42" s="77"/>
      <c r="B42" s="77"/>
      <c r="C42" s="77"/>
      <c r="D42" s="78" t="s">
        <v>46</v>
      </c>
      <c r="F42" s="77"/>
      <c r="G42" s="77"/>
      <c r="H42" s="77"/>
      <c r="I42" s="77"/>
      <c r="J42" s="77"/>
    </row>
    <row r="43" spans="1:11" ht="12.75">
      <c r="A43" s="79"/>
      <c r="B43" s="80"/>
      <c r="C43" s="81"/>
      <c r="D43" s="81"/>
      <c r="E43" s="81"/>
      <c r="F43" s="81"/>
      <c r="G43" s="81"/>
      <c r="H43" s="81"/>
      <c r="I43" s="82"/>
      <c r="J43" s="77"/>
      <c r="K43" s="77"/>
    </row>
    <row r="44" spans="1:11" ht="12.75">
      <c r="A44" s="79"/>
      <c r="B44" s="83"/>
      <c r="C44" s="81"/>
      <c r="D44" s="82"/>
      <c r="E44" s="82"/>
      <c r="F44" s="84"/>
      <c r="G44" s="82"/>
      <c r="H44" s="81"/>
      <c r="I44" s="82"/>
      <c r="J44" s="77"/>
      <c r="K44" s="77"/>
    </row>
    <row r="45" spans="1:11" ht="12.75">
      <c r="A45" s="85"/>
      <c r="B45" s="80"/>
      <c r="C45" s="81"/>
      <c r="D45" s="81"/>
      <c r="E45" s="82"/>
      <c r="F45" s="81"/>
      <c r="G45" s="81"/>
      <c r="H45" s="81"/>
      <c r="I45" s="82"/>
      <c r="J45" s="77"/>
      <c r="K45" s="77"/>
    </row>
    <row r="46" spans="1:11" ht="12.75">
      <c r="A46" s="85"/>
      <c r="B46" s="80"/>
      <c r="C46" s="81"/>
      <c r="D46" s="81"/>
      <c r="E46" s="81"/>
      <c r="F46" s="86"/>
      <c r="G46" s="87"/>
      <c r="H46" s="81"/>
      <c r="I46" s="82"/>
      <c r="J46" s="77"/>
      <c r="K46" s="77"/>
    </row>
    <row r="47" spans="1:11" ht="12.75">
      <c r="A47" s="79"/>
      <c r="B47" s="80"/>
      <c r="C47" s="81"/>
      <c r="D47" s="81"/>
      <c r="E47" s="81"/>
      <c r="F47" s="86"/>
      <c r="G47" s="81"/>
      <c r="H47" s="81"/>
      <c r="I47" s="82"/>
      <c r="J47" s="77"/>
      <c r="K47" s="77"/>
    </row>
    <row r="48" spans="1:11" ht="12.75">
      <c r="A48" s="79"/>
      <c r="B48" s="83"/>
      <c r="C48" s="81"/>
      <c r="D48" s="82"/>
      <c r="E48" s="82"/>
      <c r="F48" s="82"/>
      <c r="G48" s="82"/>
      <c r="H48" s="81"/>
      <c r="I48" s="82"/>
      <c r="J48" s="77"/>
      <c r="K48" s="77"/>
    </row>
    <row r="49" spans="1:11" ht="12.75">
      <c r="A49" s="85"/>
      <c r="B49" s="83"/>
      <c r="C49" s="81"/>
      <c r="D49" s="82"/>
      <c r="E49" s="82"/>
      <c r="F49" s="82"/>
      <c r="G49" s="82"/>
      <c r="H49" s="82"/>
      <c r="I49" s="82"/>
      <c r="J49" s="77"/>
      <c r="K49" s="77"/>
    </row>
    <row r="50" spans="1:11" ht="13.5">
      <c r="A50" s="88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ht="12.75">
      <c r="K52" s="77"/>
    </row>
  </sheetData>
  <sheetProtection/>
  <mergeCells count="4">
    <mergeCell ref="A1:J1"/>
    <mergeCell ref="A2:J2"/>
    <mergeCell ref="A5:J5"/>
    <mergeCell ref="I39:J39"/>
  </mergeCells>
  <printOptions/>
  <pageMargins left="0.25" right="0.25" top="0.75" bottom="0.75" header="0.3" footer="0.3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anna.pecyna</dc:creator>
  <cp:keywords/>
  <dc:description/>
  <cp:lastModifiedBy>marta.czyzykiewicz</cp:lastModifiedBy>
  <dcterms:created xsi:type="dcterms:W3CDTF">2017-05-25T06:54:10Z</dcterms:created>
  <dcterms:modified xsi:type="dcterms:W3CDTF">2018-05-10T06:52:53Z</dcterms:modified>
  <cp:category/>
  <cp:version/>
  <cp:contentType/>
  <cp:contentStatus/>
</cp:coreProperties>
</file>